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nishi/Desktop/Okamoto Lab/論文投稿/1. Research papers/2. GET1:2 Ppg1-Far project/10. After acceptance by LSA/Source data/Quantification data _Excel/Excel data related to FigS2/"/>
    </mc:Choice>
  </mc:AlternateContent>
  <xr:revisionPtr revIDLastSave="0" documentId="13_ncr:1_{F70D02F1-431D-E14E-8D29-4D317C4DFF08}" xr6:coauthVersionLast="47" xr6:coauthVersionMax="47" xr10:uidLastSave="{00000000-0000-0000-0000-000000000000}"/>
  <bookViews>
    <workbookView xWindow="3540" yWindow="560" windowWidth="28040" windowHeight="16180" activeTab="4" xr2:uid="{16B9AD76-BE6F-D746-8FF8-A8FA6D0B1AFA}"/>
  </bookViews>
  <sheets>
    <sheet name="FigS2A_N1-3" sheetId="2" r:id="rId1"/>
    <sheet name="FigS2D_N1-3" sheetId="3" r:id="rId2"/>
    <sheet name="FigS2F_N1-3" sheetId="4" r:id="rId3"/>
    <sheet name="FigS2F_one-way ANOVA" sheetId="1" r:id="rId4"/>
    <sheet name="FigS2F_Dunnett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4" l="1"/>
  <c r="F7" i="4"/>
  <c r="F6" i="4"/>
  <c r="F5" i="4"/>
  <c r="F4" i="4"/>
  <c r="F3" i="4"/>
  <c r="E30" i="3"/>
  <c r="E29" i="3"/>
  <c r="E28" i="3"/>
  <c r="E27" i="3"/>
  <c r="E26" i="3"/>
  <c r="E25" i="3"/>
  <c r="E24" i="3"/>
  <c r="E20" i="3"/>
  <c r="E19" i="3"/>
  <c r="E18" i="3"/>
  <c r="E17" i="3"/>
  <c r="E16" i="3"/>
  <c r="E15" i="3"/>
  <c r="E14" i="3"/>
  <c r="G10" i="3"/>
  <c r="E10" i="3"/>
  <c r="E9" i="3"/>
  <c r="E8" i="3"/>
  <c r="G7" i="3"/>
  <c r="E7" i="3"/>
  <c r="E6" i="3"/>
  <c r="E5" i="3"/>
  <c r="E4" i="3"/>
  <c r="G4" i="3" s="1"/>
  <c r="F20" i="2"/>
  <c r="F19" i="2"/>
  <c r="F18" i="2"/>
  <c r="F17" i="2"/>
  <c r="F14" i="2"/>
  <c r="F13" i="2"/>
  <c r="F12" i="2"/>
  <c r="F11" i="2"/>
  <c r="K8" i="2"/>
  <c r="F8" i="2"/>
  <c r="K7" i="2"/>
  <c r="F7" i="2"/>
  <c r="K6" i="2"/>
  <c r="F6" i="2"/>
  <c r="K5" i="2"/>
  <c r="F5" i="2"/>
  <c r="G6" i="3" l="1"/>
  <c r="G5" i="3"/>
  <c r="G9" i="3"/>
  <c r="G8" i="3"/>
</calcChain>
</file>

<file path=xl/sharedStrings.xml><?xml version="1.0" encoding="utf-8"?>
<sst xmlns="http://schemas.openxmlformats.org/spreadsheetml/2006/main" count="169" uniqueCount="109">
  <si>
    <t>20200107 mitoDHFRmCherry Far8-3GFP get1 get2 get3 null SDG24hr N1</t>
    <phoneticPr fontId="0"/>
  </si>
  <si>
    <t>Sample</t>
    <phoneticPr fontId="0"/>
  </si>
  <si>
    <t>Cell number (&gt;100)</t>
    <phoneticPr fontId="0"/>
  </si>
  <si>
    <t>Cells with Far8-3xGFP on mitochondria ()</t>
    <phoneticPr fontId="0"/>
  </si>
  <si>
    <t>%</t>
    <phoneticPr fontId="0"/>
  </si>
  <si>
    <t>N1</t>
    <phoneticPr fontId="0"/>
  </si>
  <si>
    <t>N2</t>
    <phoneticPr fontId="0"/>
  </si>
  <si>
    <t>N3</t>
    <phoneticPr fontId="0"/>
  </si>
  <si>
    <t>Average</t>
    <phoneticPr fontId="0"/>
  </si>
  <si>
    <t>KOY7805 WT</t>
    <phoneticPr fontId="0"/>
  </si>
  <si>
    <t>Overlay_Image_CH1_2 merged</t>
  </si>
  <si>
    <t>KOY7807 get1-null</t>
    <phoneticPr fontId="0"/>
  </si>
  <si>
    <t>KOY7809 get2-null</t>
    <phoneticPr fontId="0"/>
  </si>
  <si>
    <t>KOY8235 get3-null</t>
    <phoneticPr fontId="0"/>
  </si>
  <si>
    <t>20200107 mitoDHFRmCherry Far8-3GFP get1 get2 get3 null SDG24hr N2</t>
    <phoneticPr fontId="0"/>
  </si>
  <si>
    <t>20200107 mitoDHFRmCherry Far8-3GFP get1 get2 get3 null SDG24hr N3</t>
    <phoneticPr fontId="0"/>
  </si>
  <si>
    <t>20201230 TEFpmitoDHFRmCherry Far8 3GFP get1 get2 GET1 NR GET2 RERR SDG24h N1</t>
    <phoneticPr fontId="0"/>
  </si>
  <si>
    <t>Cells with Far8-3xGFP on ER</t>
    <phoneticPr fontId="0"/>
  </si>
  <si>
    <t>N1-3 Average</t>
    <phoneticPr fontId="0"/>
  </si>
  <si>
    <t>KOY8077_SDG24_1 TEFpmitoDHFRmCherry Far8 3GFP</t>
    <phoneticPr fontId="0"/>
  </si>
  <si>
    <t>KOY8079_SDG24_1 TEFpmitoDHFRmCherry Far8 3GFP, get1</t>
    <phoneticPr fontId="0"/>
  </si>
  <si>
    <t>KOY7862_SDG24_1 TEFpmitoDHFRmCherry Far8 3GFP, GET1 WT</t>
    <phoneticPr fontId="0"/>
  </si>
  <si>
    <t>KOY7864_SDG24_1 TEFpmitoDHFRmCherry Far8 3GFP, GET1 EREE</t>
    <phoneticPr fontId="0"/>
  </si>
  <si>
    <t>KOY8081_SDG24_1 TEFpmitoDHFRmCherry Far8 3GFP, get2</t>
    <phoneticPr fontId="0"/>
  </si>
  <si>
    <t>KOY7866_SDG24_1 TEFpmitoDHFRmCherry Far8 3GFP, GET2 WT</t>
    <phoneticPr fontId="0"/>
  </si>
  <si>
    <t>KOY7884_SDG24_1 TEFpmitoDHFRmCherry Far8 3GFP, GET2 EREE</t>
    <phoneticPr fontId="0"/>
  </si>
  <si>
    <t>20201231 TEFpmitoDHFRmCherry Far8 3GFP get1 get2 GET1 NR GET2 RERR SDG24h N2</t>
    <phoneticPr fontId="0"/>
  </si>
  <si>
    <t>20201231 TEFpmitoDHFRmCherry Far8 3GFP get1 get2 GET1 NR GET2 RERR SDG24h N3</t>
    <phoneticPr fontId="0"/>
  </si>
  <si>
    <t>Gly 72 h</t>
    <phoneticPr fontId="0"/>
  </si>
  <si>
    <t>N1</t>
  </si>
  <si>
    <t>N2</t>
  </si>
  <si>
    <t>N3</t>
  </si>
  <si>
    <t>Average</t>
  </si>
  <si>
    <t>WT</t>
    <phoneticPr fontId="0"/>
  </si>
  <si>
    <t>get1-null</t>
    <phoneticPr fontId="0"/>
  </si>
  <si>
    <t>GET1 NRm</t>
    <phoneticPr fontId="0"/>
  </si>
  <si>
    <t>get2-null</t>
    <phoneticPr fontId="0"/>
  </si>
  <si>
    <t>atg32-null</t>
    <phoneticPr fontId="0"/>
  </si>
  <si>
    <t>GET2 RERRm</t>
  </si>
  <si>
    <t>Table Analyzed</t>
  </si>
  <si>
    <t>Data sets analyzed</t>
  </si>
  <si>
    <t>A-E</t>
  </si>
  <si>
    <t>ANOVA summary</t>
  </si>
  <si>
    <t>F</t>
  </si>
  <si>
    <t>P value</t>
  </si>
  <si>
    <t>&lt;0.0001</t>
  </si>
  <si>
    <t>P value summary</t>
  </si>
  <si>
    <t>****</t>
  </si>
  <si>
    <t>Significant diff. among means (P &lt; 0.05)?</t>
  </si>
  <si>
    <t>Yes</t>
  </si>
  <si>
    <t>R squared</t>
  </si>
  <si>
    <t>Brown-Forsythe test</t>
  </si>
  <si>
    <t>F (DFn, DFd)</t>
  </si>
  <si>
    <t>1.307 (4, 10)</t>
  </si>
  <si>
    <t>ns</t>
  </si>
  <si>
    <t>Are SDs significantly different (P &lt; 0.05)?</t>
  </si>
  <si>
    <t>No</t>
  </si>
  <si>
    <t>Bartlett's test</t>
  </si>
  <si>
    <t>Bartlett's statistic (corrected)</t>
  </si>
  <si>
    <t>ANOVA table</t>
  </si>
  <si>
    <t>SS</t>
  </si>
  <si>
    <t>DF</t>
  </si>
  <si>
    <t>MS</t>
  </si>
  <si>
    <t>Treatment (between columns)</t>
  </si>
  <si>
    <t>F (4, 10) = 177.9</t>
  </si>
  <si>
    <t>P&lt;0.0001</t>
  </si>
  <si>
    <t>Residual (within columns)</t>
  </si>
  <si>
    <t>Total</t>
  </si>
  <si>
    <t>Data summary</t>
  </si>
  <si>
    <t>Number of treatments (columns)</t>
  </si>
  <si>
    <t>Number of values (total)</t>
  </si>
  <si>
    <t>FigS2F_mitophagy</t>
  </si>
  <si>
    <t>Number of families</t>
  </si>
  <si>
    <t>Number of comparisons per family</t>
  </si>
  <si>
    <t>Alpha</t>
  </si>
  <si>
    <t>Dunnett's multiple comparisons test</t>
  </si>
  <si>
    <t>Mean Diff.</t>
  </si>
  <si>
    <t>95.00% CI of diff.</t>
  </si>
  <si>
    <t>Below threshold?</t>
  </si>
  <si>
    <t>Summary</t>
  </si>
  <si>
    <t>Adjusted P Value</t>
  </si>
  <si>
    <t>A-?</t>
  </si>
  <si>
    <t>Column A vs. Column B</t>
  </si>
  <si>
    <t>64.66 to 82.68</t>
  </si>
  <si>
    <t>B</t>
  </si>
  <si>
    <t>Column B</t>
  </si>
  <si>
    <t>Column A vs. Column C</t>
  </si>
  <si>
    <t>19.19 to 37.20</t>
  </si>
  <si>
    <t>C</t>
  </si>
  <si>
    <t>Column C</t>
  </si>
  <si>
    <t>Column A vs. Column D</t>
  </si>
  <si>
    <t>52.32 to 70.34</t>
  </si>
  <si>
    <t>D</t>
  </si>
  <si>
    <t>Column D</t>
  </si>
  <si>
    <t>Column A vs. Column E</t>
  </si>
  <si>
    <t>18.95 to 36.97</t>
  </si>
  <si>
    <t>E</t>
  </si>
  <si>
    <t>Column E</t>
  </si>
  <si>
    <t>Test details</t>
  </si>
  <si>
    <t>Mean 1</t>
  </si>
  <si>
    <t>Mean 2</t>
  </si>
  <si>
    <t>SE of diff.</t>
  </si>
  <si>
    <t>n1</t>
  </si>
  <si>
    <t>n2</t>
  </si>
  <si>
    <t>q</t>
  </si>
  <si>
    <t>WT vs. get1-null</t>
  </si>
  <si>
    <t>WT vs. GET1 NRm</t>
  </si>
  <si>
    <t>WT vs. get2-null</t>
  </si>
  <si>
    <t>WT vs. GET2 RERRm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</si>
</sst>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3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>
      <alignment vertical="center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2" borderId="0" xfId="1" applyFont="1" applyFill="1" applyAlignment="1">
      <alignment horizontal="left" vertical="center"/>
    </xf>
    <xf numFmtId="0" fontId="3" fillId="3" borderId="0" xfId="1" applyFont="1" applyFill="1" applyAlignment="1">
      <alignment horizontal="left" vertical="center" wrapText="1"/>
    </xf>
    <xf numFmtId="0" fontId="3" fillId="4" borderId="0" xfId="1" applyFont="1" applyFill="1" applyAlignment="1">
      <alignment horizontal="left" vertical="center"/>
    </xf>
    <xf numFmtId="0" fontId="3" fillId="3" borderId="0" xfId="1" applyFont="1" applyFill="1" applyAlignment="1">
      <alignment horizontal="left" vertical="center"/>
    </xf>
    <xf numFmtId="0" fontId="3" fillId="5" borderId="0" xfId="1" applyFont="1" applyFill="1">
      <alignment vertical="center"/>
    </xf>
    <xf numFmtId="0" fontId="3" fillId="3" borderId="0" xfId="1" applyFont="1" applyFill="1">
      <alignment vertical="center"/>
    </xf>
    <xf numFmtId="0" fontId="3" fillId="0" borderId="0" xfId="1" applyFont="1" applyFill="1">
      <alignment vertical="center"/>
    </xf>
    <xf numFmtId="0" fontId="3" fillId="6" borderId="0" xfId="1" applyFont="1" applyFill="1">
      <alignment vertical="center"/>
    </xf>
    <xf numFmtId="0" fontId="3" fillId="7" borderId="0" xfId="1" applyFont="1" applyFill="1">
      <alignment vertical="center"/>
    </xf>
    <xf numFmtId="0" fontId="4" fillId="7" borderId="0" xfId="1" applyFont="1" applyFill="1">
      <alignment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6" fillId="8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3" borderId="0" xfId="0" applyFont="1" applyFill="1"/>
  </cellXfs>
  <cellStyles count="2">
    <cellStyle name="Normal" xfId="0" builtinId="0"/>
    <cellStyle name="Normal 2" xfId="1" xr:uid="{E67FE035-567E-5F43-94F8-0B65621BAA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20201230%20TEFpmitoDHFRmCherry%20Far8%203GFP%20get1%20get2%20GET1%20NR%20GET2%20EREE%20SDG24%20h&#12398;&#12467;&#12498;&#12442;&#12540;.xlsx?F636A30B" TargetMode="External"/><Relationship Id="rId1" Type="http://schemas.openxmlformats.org/officeDocument/2006/relationships/externalLinkPath" Target="file:///F636A30B/20201230%20TEFpmitoDHFRmCherry%20Far8%203GFP%20get1%20get2%20GET1%20NR%20GET2%20EREE%20SDG24%20h&#12398;&#12467;&#12498;&#12442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G4">
            <v>7.6549968016644589</v>
          </cell>
          <cell r="H4">
            <v>0.36495300200208275</v>
          </cell>
        </row>
        <row r="5">
          <cell r="G5">
            <v>95.873005630598342</v>
          </cell>
          <cell r="H5">
            <v>0.55492333649267322</v>
          </cell>
        </row>
        <row r="6">
          <cell r="G6">
            <v>7.2155331250500678</v>
          </cell>
          <cell r="H6">
            <v>1.7505718414041556</v>
          </cell>
        </row>
        <row r="7">
          <cell r="G7">
            <v>94.73091171022844</v>
          </cell>
          <cell r="H7">
            <v>1.8783215796287485</v>
          </cell>
        </row>
        <row r="8">
          <cell r="G8">
            <v>97.742276685887006</v>
          </cell>
        </row>
        <row r="9">
          <cell r="G9">
            <v>10.724726476381063</v>
          </cell>
        </row>
        <row r="10">
          <cell r="G10">
            <v>98.188145146177973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C94D2-FCF1-7D49-9264-499340DDD5DA}">
  <dimension ref="B2:K20"/>
  <sheetViews>
    <sheetView workbookViewId="0">
      <selection activeCell="C6" sqref="C6"/>
    </sheetView>
  </sheetViews>
  <sheetFormatPr baseColWidth="10" defaultRowHeight="16" x14ac:dyDescent="0.2"/>
  <cols>
    <col min="1" max="1" width="4.5" style="4" customWidth="1"/>
    <col min="2" max="2" width="49.1640625" style="5" customWidth="1"/>
    <col min="3" max="3" width="23.1640625" style="4" customWidth="1"/>
    <col min="4" max="4" width="17.6640625" style="4" bestFit="1" customWidth="1"/>
    <col min="5" max="5" width="36.5" style="4" bestFit="1" customWidth="1"/>
    <col min="6" max="16384" width="10.83203125" style="4"/>
  </cols>
  <sheetData>
    <row r="2" spans="2:11" ht="34" x14ac:dyDescent="0.2">
      <c r="B2" s="3" t="s">
        <v>0</v>
      </c>
    </row>
    <row r="4" spans="2:11" x14ac:dyDescent="0.2">
      <c r="C4" s="4" t="s">
        <v>1</v>
      </c>
      <c r="D4" s="4" t="s">
        <v>2</v>
      </c>
      <c r="E4" s="4" t="s">
        <v>3</v>
      </c>
      <c r="F4" s="4" t="s">
        <v>4</v>
      </c>
      <c r="H4" s="6" t="s">
        <v>5</v>
      </c>
      <c r="I4" s="6" t="s">
        <v>6</v>
      </c>
      <c r="J4" s="6" t="s">
        <v>7</v>
      </c>
      <c r="K4" s="6" t="s">
        <v>8</v>
      </c>
    </row>
    <row r="5" spans="2:11" ht="17" x14ac:dyDescent="0.2">
      <c r="B5" s="7" t="s">
        <v>9</v>
      </c>
      <c r="C5" s="9" t="s">
        <v>10</v>
      </c>
      <c r="D5" s="9">
        <v>140</v>
      </c>
      <c r="E5" s="9">
        <v>15</v>
      </c>
      <c r="F5" s="9">
        <f>E5/D5*100</f>
        <v>10.714285714285714</v>
      </c>
      <c r="H5" s="4">
        <v>10.714285714285714</v>
      </c>
      <c r="I5" s="4">
        <v>13.043478260869565</v>
      </c>
      <c r="J5" s="4">
        <v>8.1081081081081088</v>
      </c>
      <c r="K5" s="4">
        <f>AVERAGE(H5:J5)</f>
        <v>10.621957361087796</v>
      </c>
    </row>
    <row r="6" spans="2:11" ht="17" x14ac:dyDescent="0.2">
      <c r="B6" s="5" t="s">
        <v>11</v>
      </c>
      <c r="C6" s="4" t="s">
        <v>10</v>
      </c>
      <c r="D6" s="4">
        <v>123</v>
      </c>
      <c r="E6" s="4">
        <v>107</v>
      </c>
      <c r="F6" s="4">
        <f t="shared" ref="F6:F8" si="0">E6/D6*100</f>
        <v>86.99186991869918</v>
      </c>
      <c r="H6" s="4">
        <v>86.99186991869918</v>
      </c>
      <c r="I6" s="4">
        <v>81.935483870967744</v>
      </c>
      <c r="J6" s="4">
        <v>95.689655172413794</v>
      </c>
      <c r="K6" s="4">
        <f t="shared" ref="K6:K8" si="1">AVERAGE(H6:J6)</f>
        <v>88.205669654026906</v>
      </c>
    </row>
    <row r="7" spans="2:11" ht="17" x14ac:dyDescent="0.2">
      <c r="B7" s="7" t="s">
        <v>12</v>
      </c>
      <c r="C7" s="9"/>
      <c r="D7" s="9">
        <v>114</v>
      </c>
      <c r="E7" s="9">
        <v>108</v>
      </c>
      <c r="F7" s="9">
        <f t="shared" si="0"/>
        <v>94.73684210526315</v>
      </c>
      <c r="H7" s="4">
        <v>94.73684210526315</v>
      </c>
      <c r="I7" s="4">
        <v>96.527777777777786</v>
      </c>
      <c r="J7" s="4">
        <v>97.52066115702479</v>
      </c>
      <c r="K7" s="8">
        <f t="shared" si="1"/>
        <v>96.261760346688575</v>
      </c>
    </row>
    <row r="8" spans="2:11" ht="17" x14ac:dyDescent="0.2">
      <c r="B8" s="7" t="s">
        <v>13</v>
      </c>
      <c r="C8" s="9"/>
      <c r="D8" s="9">
        <v>109</v>
      </c>
      <c r="E8" s="9">
        <v>99</v>
      </c>
      <c r="F8" s="9">
        <f t="shared" si="0"/>
        <v>90.825688073394488</v>
      </c>
      <c r="H8" s="4">
        <v>90.825688073394488</v>
      </c>
      <c r="I8" s="4">
        <v>90.839694656488547</v>
      </c>
      <c r="J8" s="4">
        <v>93.081761006289312</v>
      </c>
      <c r="K8" s="8">
        <f t="shared" si="1"/>
        <v>91.582381245390778</v>
      </c>
    </row>
    <row r="10" spans="2:11" ht="34" x14ac:dyDescent="0.2">
      <c r="B10" s="3" t="s">
        <v>14</v>
      </c>
      <c r="C10" s="4" t="s">
        <v>1</v>
      </c>
      <c r="D10" s="4" t="s">
        <v>2</v>
      </c>
      <c r="E10" s="4" t="s">
        <v>3</v>
      </c>
      <c r="F10" s="4" t="s">
        <v>4</v>
      </c>
    </row>
    <row r="11" spans="2:11" ht="17" x14ac:dyDescent="0.2">
      <c r="B11" s="7" t="s">
        <v>9</v>
      </c>
      <c r="C11" s="9"/>
      <c r="D11" s="9">
        <v>115</v>
      </c>
      <c r="E11" s="9">
        <v>15</v>
      </c>
      <c r="F11" s="9">
        <f>E11/D11*100</f>
        <v>13.043478260869565</v>
      </c>
    </row>
    <row r="12" spans="2:11" ht="17" x14ac:dyDescent="0.2">
      <c r="B12" s="5" t="s">
        <v>11</v>
      </c>
      <c r="D12" s="4">
        <v>155</v>
      </c>
      <c r="E12" s="4">
        <v>127</v>
      </c>
      <c r="F12" s="4">
        <f t="shared" ref="F12:F14" si="2">E12/D12*100</f>
        <v>81.935483870967744</v>
      </c>
    </row>
    <row r="13" spans="2:11" ht="17" x14ac:dyDescent="0.2">
      <c r="B13" s="7" t="s">
        <v>12</v>
      </c>
      <c r="C13" s="9"/>
      <c r="D13" s="9">
        <v>144</v>
      </c>
      <c r="E13" s="9">
        <v>139</v>
      </c>
      <c r="F13" s="9">
        <f t="shared" si="2"/>
        <v>96.527777777777786</v>
      </c>
    </row>
    <row r="14" spans="2:11" ht="17" x14ac:dyDescent="0.2">
      <c r="B14" s="7" t="s">
        <v>13</v>
      </c>
      <c r="C14" s="9"/>
      <c r="D14" s="9">
        <v>131</v>
      </c>
      <c r="E14" s="9">
        <v>119</v>
      </c>
      <c r="F14" s="9">
        <f t="shared" si="2"/>
        <v>90.839694656488547</v>
      </c>
    </row>
    <row r="16" spans="2:11" ht="34" x14ac:dyDescent="0.2">
      <c r="B16" s="3" t="s">
        <v>15</v>
      </c>
      <c r="C16" s="4" t="s">
        <v>1</v>
      </c>
      <c r="D16" s="4" t="s">
        <v>2</v>
      </c>
      <c r="E16" s="4" t="s">
        <v>3</v>
      </c>
      <c r="F16" s="4" t="s">
        <v>4</v>
      </c>
    </row>
    <row r="17" spans="2:6" ht="17" x14ac:dyDescent="0.2">
      <c r="B17" s="7" t="s">
        <v>9</v>
      </c>
      <c r="C17" s="9"/>
      <c r="D17" s="9">
        <v>111</v>
      </c>
      <c r="E17" s="9">
        <v>9</v>
      </c>
      <c r="F17" s="9">
        <f>E17/D17*100</f>
        <v>8.1081081081081088</v>
      </c>
    </row>
    <row r="18" spans="2:6" ht="17" x14ac:dyDescent="0.2">
      <c r="B18" s="5" t="s">
        <v>11</v>
      </c>
      <c r="D18" s="4">
        <v>116</v>
      </c>
      <c r="E18" s="4">
        <v>111</v>
      </c>
      <c r="F18" s="4">
        <f t="shared" ref="F18:F20" si="3">E18/D18*100</f>
        <v>95.689655172413794</v>
      </c>
    </row>
    <row r="19" spans="2:6" ht="17" x14ac:dyDescent="0.2">
      <c r="B19" s="7" t="s">
        <v>12</v>
      </c>
      <c r="C19" s="9"/>
      <c r="D19" s="9">
        <v>121</v>
      </c>
      <c r="E19" s="9">
        <v>118</v>
      </c>
      <c r="F19" s="9">
        <f>E19/D19*100</f>
        <v>97.52066115702479</v>
      </c>
    </row>
    <row r="20" spans="2:6" ht="17" x14ac:dyDescent="0.2">
      <c r="B20" s="7" t="s">
        <v>13</v>
      </c>
      <c r="C20" s="9"/>
      <c r="D20" s="9">
        <v>159</v>
      </c>
      <c r="E20" s="9">
        <v>148</v>
      </c>
      <c r="F20" s="9">
        <f t="shared" si="3"/>
        <v>93.081761006289312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A59B7-6B9B-994E-8A9C-61F6264CFDC4}">
  <dimension ref="B2:H30"/>
  <sheetViews>
    <sheetView workbookViewId="0">
      <selection activeCell="D15" sqref="D15"/>
    </sheetView>
  </sheetViews>
  <sheetFormatPr baseColWidth="10" defaultColWidth="10.6640625" defaultRowHeight="16" x14ac:dyDescent="0.2"/>
  <cols>
    <col min="1" max="1" width="3.83203125" style="2" customWidth="1"/>
    <col min="2" max="2" width="67" style="2" bestFit="1" customWidth="1"/>
    <col min="3" max="3" width="19" style="2" bestFit="1" customWidth="1"/>
    <col min="4" max="4" width="28.1640625" style="2" bestFit="1" customWidth="1"/>
    <col min="5" max="6" width="10.6640625" style="2"/>
    <col min="7" max="7" width="14" style="2" bestFit="1" customWidth="1"/>
    <col min="8" max="16384" width="10.6640625" style="2"/>
  </cols>
  <sheetData>
    <row r="2" spans="2:8" ht="34" x14ac:dyDescent="0.2">
      <c r="B2" s="1" t="s">
        <v>16</v>
      </c>
    </row>
    <row r="3" spans="2:8" x14ac:dyDescent="0.2">
      <c r="C3" s="2" t="s">
        <v>2</v>
      </c>
      <c r="D3" s="2" t="s">
        <v>17</v>
      </c>
      <c r="E3" s="2" t="s">
        <v>4</v>
      </c>
      <c r="G3" s="10" t="s">
        <v>18</v>
      </c>
      <c r="H3" s="12"/>
    </row>
    <row r="4" spans="2:8" x14ac:dyDescent="0.2">
      <c r="B4" s="2" t="s">
        <v>19</v>
      </c>
      <c r="C4" s="2">
        <v>516</v>
      </c>
      <c r="D4" s="2">
        <v>39</v>
      </c>
      <c r="E4" s="2">
        <f t="shared" ref="E4:E10" si="0">D4/C4* 100</f>
        <v>7.5581395348837201</v>
      </c>
      <c r="G4" s="13">
        <f>AVERAGE(E4,E14,E24)</f>
        <v>7.6549968016644589</v>
      </c>
      <c r="H4" s="12"/>
    </row>
    <row r="5" spans="2:8" x14ac:dyDescent="0.2">
      <c r="B5" s="2" t="s">
        <v>20</v>
      </c>
      <c r="C5" s="2">
        <v>197</v>
      </c>
      <c r="D5" s="2">
        <v>190</v>
      </c>
      <c r="E5" s="2">
        <f t="shared" si="0"/>
        <v>96.44670050761421</v>
      </c>
      <c r="G5" s="2">
        <f>AVERAGE(E5,E15,E25)</f>
        <v>95.873005630598342</v>
      </c>
      <c r="H5" s="12"/>
    </row>
    <row r="6" spans="2:8" x14ac:dyDescent="0.2">
      <c r="B6" s="2" t="s">
        <v>21</v>
      </c>
      <c r="C6" s="2">
        <v>228</v>
      </c>
      <c r="D6" s="2">
        <v>21</v>
      </c>
      <c r="E6" s="2">
        <f t="shared" si="0"/>
        <v>9.2105263157894726</v>
      </c>
      <c r="G6" s="2">
        <f t="shared" ref="G6:G10" si="1">AVERAGE(E6,E16,E26)</f>
        <v>7.2155331250500678</v>
      </c>
      <c r="H6" s="12"/>
    </row>
    <row r="7" spans="2:8" x14ac:dyDescent="0.2">
      <c r="B7" s="11" t="s">
        <v>22</v>
      </c>
      <c r="C7" s="2">
        <v>344</v>
      </c>
      <c r="D7" s="2">
        <v>319</v>
      </c>
      <c r="E7" s="11">
        <f t="shared" si="0"/>
        <v>92.732558139534888</v>
      </c>
      <c r="G7" s="13">
        <f t="shared" si="1"/>
        <v>94.73091171022844</v>
      </c>
      <c r="H7" s="12"/>
    </row>
    <row r="8" spans="2:8" x14ac:dyDescent="0.2">
      <c r="B8" s="2" t="s">
        <v>23</v>
      </c>
      <c r="C8" s="2">
        <v>327</v>
      </c>
      <c r="D8" s="2">
        <v>317</v>
      </c>
      <c r="E8" s="2">
        <f t="shared" si="0"/>
        <v>96.941896024464839</v>
      </c>
      <c r="G8" s="2">
        <f t="shared" si="1"/>
        <v>97.742276685887006</v>
      </c>
      <c r="H8" s="12"/>
    </row>
    <row r="9" spans="2:8" x14ac:dyDescent="0.2">
      <c r="B9" s="2" t="s">
        <v>24</v>
      </c>
      <c r="C9" s="2">
        <v>167</v>
      </c>
      <c r="D9" s="2">
        <v>14</v>
      </c>
      <c r="E9" s="2">
        <f t="shared" si="0"/>
        <v>8.3832335329341312</v>
      </c>
      <c r="G9" s="2">
        <f t="shared" si="1"/>
        <v>10.724726476381063</v>
      </c>
      <c r="H9" s="12"/>
    </row>
    <row r="10" spans="2:8" x14ac:dyDescent="0.2">
      <c r="B10" s="11" t="s">
        <v>25</v>
      </c>
      <c r="C10" s="2">
        <v>199</v>
      </c>
      <c r="D10" s="2">
        <v>197</v>
      </c>
      <c r="E10" s="11">
        <f t="shared" si="0"/>
        <v>98.994974874371849</v>
      </c>
      <c r="G10" s="13">
        <f t="shared" si="1"/>
        <v>98.188145146177973</v>
      </c>
      <c r="H10" s="12"/>
    </row>
    <row r="12" spans="2:8" ht="34" x14ac:dyDescent="0.2">
      <c r="B12" s="1" t="s">
        <v>26</v>
      </c>
    </row>
    <row r="13" spans="2:8" x14ac:dyDescent="0.2">
      <c r="C13" s="2" t="s">
        <v>2</v>
      </c>
      <c r="D13" s="2" t="s">
        <v>17</v>
      </c>
      <c r="E13" s="2" t="s">
        <v>4</v>
      </c>
    </row>
    <row r="14" spans="2:8" x14ac:dyDescent="0.2">
      <c r="B14" s="2" t="s">
        <v>19</v>
      </c>
      <c r="C14" s="2">
        <v>313</v>
      </c>
      <c r="D14" s="2">
        <v>23</v>
      </c>
      <c r="E14" s="2">
        <f>D14/C14* 100</f>
        <v>7.3482428115015974</v>
      </c>
    </row>
    <row r="15" spans="2:8" x14ac:dyDescent="0.2">
      <c r="B15" s="2" t="s">
        <v>20</v>
      </c>
      <c r="C15" s="2">
        <v>236</v>
      </c>
      <c r="D15" s="2">
        <v>225</v>
      </c>
      <c r="E15" s="2">
        <f t="shared" ref="E15:E20" si="2">D15/C15* 100</f>
        <v>95.33898305084746</v>
      </c>
    </row>
    <row r="16" spans="2:8" x14ac:dyDescent="0.2">
      <c r="B16" s="2" t="s">
        <v>21</v>
      </c>
      <c r="C16" s="2">
        <v>200</v>
      </c>
      <c r="D16" s="2">
        <v>13</v>
      </c>
      <c r="E16" s="2">
        <f t="shared" si="2"/>
        <v>6.5</v>
      </c>
    </row>
    <row r="17" spans="2:5" x14ac:dyDescent="0.2">
      <c r="B17" s="11" t="s">
        <v>22</v>
      </c>
      <c r="C17" s="2">
        <v>340</v>
      </c>
      <c r="D17" s="2">
        <v>323</v>
      </c>
      <c r="E17" s="11">
        <f t="shared" si="2"/>
        <v>95</v>
      </c>
    </row>
    <row r="18" spans="2:5" x14ac:dyDescent="0.2">
      <c r="B18" s="2" t="s">
        <v>23</v>
      </c>
      <c r="C18" s="2">
        <v>266</v>
      </c>
      <c r="D18" s="2">
        <v>258</v>
      </c>
      <c r="E18" s="2">
        <f t="shared" si="2"/>
        <v>96.992481203007515</v>
      </c>
    </row>
    <row r="19" spans="2:5" x14ac:dyDescent="0.2">
      <c r="B19" s="2" t="s">
        <v>24</v>
      </c>
      <c r="C19" s="2">
        <v>209</v>
      </c>
      <c r="D19" s="2">
        <v>24</v>
      </c>
      <c r="E19" s="2">
        <f t="shared" si="2"/>
        <v>11.483253588516746</v>
      </c>
    </row>
    <row r="20" spans="2:5" x14ac:dyDescent="0.2">
      <c r="B20" s="11" t="s">
        <v>25</v>
      </c>
      <c r="C20" s="2">
        <v>149</v>
      </c>
      <c r="D20" s="2">
        <v>148</v>
      </c>
      <c r="E20" s="11">
        <f t="shared" si="2"/>
        <v>99.328859060402692</v>
      </c>
    </row>
    <row r="22" spans="2:5" ht="34" x14ac:dyDescent="0.2">
      <c r="B22" s="1" t="s">
        <v>27</v>
      </c>
    </row>
    <row r="23" spans="2:5" x14ac:dyDescent="0.2">
      <c r="C23" s="2" t="s">
        <v>2</v>
      </c>
      <c r="D23" s="2" t="s">
        <v>17</v>
      </c>
      <c r="E23" s="2" t="s">
        <v>4</v>
      </c>
    </row>
    <row r="24" spans="2:5" x14ac:dyDescent="0.2">
      <c r="B24" s="2" t="s">
        <v>19</v>
      </c>
      <c r="C24" s="2">
        <v>273</v>
      </c>
      <c r="D24" s="2">
        <v>22</v>
      </c>
      <c r="E24" s="2">
        <f t="shared" ref="E24:E30" si="3">D24/C24* 100</f>
        <v>8.0586080586080584</v>
      </c>
    </row>
    <row r="25" spans="2:5" x14ac:dyDescent="0.2">
      <c r="B25" s="2" t="s">
        <v>20</v>
      </c>
      <c r="C25" s="2">
        <v>240</v>
      </c>
      <c r="D25" s="2">
        <v>230</v>
      </c>
      <c r="E25" s="2">
        <f t="shared" si="3"/>
        <v>95.833333333333343</v>
      </c>
    </row>
    <row r="26" spans="2:5" x14ac:dyDescent="0.2">
      <c r="B26" s="2" t="s">
        <v>21</v>
      </c>
      <c r="C26" s="2">
        <v>219</v>
      </c>
      <c r="D26" s="2">
        <v>13</v>
      </c>
      <c r="E26" s="2">
        <f t="shared" si="3"/>
        <v>5.93607305936073</v>
      </c>
    </row>
    <row r="27" spans="2:5" x14ac:dyDescent="0.2">
      <c r="B27" s="11" t="s">
        <v>22</v>
      </c>
      <c r="C27" s="2">
        <v>226</v>
      </c>
      <c r="D27" s="2">
        <v>218</v>
      </c>
      <c r="E27" s="11">
        <f t="shared" si="3"/>
        <v>96.460176991150433</v>
      </c>
    </row>
    <row r="28" spans="2:5" x14ac:dyDescent="0.2">
      <c r="B28" s="2" t="s">
        <v>23</v>
      </c>
      <c r="C28" s="2">
        <v>424</v>
      </c>
      <c r="D28" s="2">
        <v>421</v>
      </c>
      <c r="E28" s="2">
        <f t="shared" si="3"/>
        <v>99.29245283018868</v>
      </c>
    </row>
    <row r="29" spans="2:5" x14ac:dyDescent="0.2">
      <c r="B29" s="2" t="s">
        <v>24</v>
      </c>
      <c r="C29" s="2">
        <v>195</v>
      </c>
      <c r="D29" s="2">
        <v>24</v>
      </c>
      <c r="E29" s="2">
        <f t="shared" si="3"/>
        <v>12.307692307692308</v>
      </c>
    </row>
    <row r="30" spans="2:5" x14ac:dyDescent="0.2">
      <c r="B30" s="11" t="s">
        <v>25</v>
      </c>
      <c r="C30" s="2">
        <v>133</v>
      </c>
      <c r="D30" s="2">
        <v>128</v>
      </c>
      <c r="E30" s="11">
        <f t="shared" si="3"/>
        <v>96.240601503759393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038AD-E3EA-5F42-B522-B63683AC6AE2}">
  <dimension ref="A2:G9"/>
  <sheetViews>
    <sheetView workbookViewId="0">
      <selection activeCell="C14" sqref="C14"/>
    </sheetView>
  </sheetViews>
  <sheetFormatPr baseColWidth="10" defaultColWidth="10.6640625" defaultRowHeight="16" x14ac:dyDescent="0.2"/>
  <cols>
    <col min="1" max="1" width="10.6640625" style="2"/>
    <col min="2" max="2" width="14.33203125" style="2" bestFit="1" customWidth="1"/>
    <col min="3" max="16384" width="10.6640625" style="2"/>
  </cols>
  <sheetData>
    <row r="2" spans="1:7" x14ac:dyDescent="0.2">
      <c r="A2" s="2" t="s">
        <v>28</v>
      </c>
      <c r="C2" s="10" t="s">
        <v>29</v>
      </c>
      <c r="D2" s="10" t="s">
        <v>30</v>
      </c>
      <c r="E2" s="10" t="s">
        <v>31</v>
      </c>
      <c r="F2" s="10" t="s">
        <v>32</v>
      </c>
      <c r="G2" s="12"/>
    </row>
    <row r="3" spans="1:7" x14ac:dyDescent="0.2">
      <c r="B3" s="10" t="s">
        <v>33</v>
      </c>
      <c r="C3" s="15">
        <v>100</v>
      </c>
      <c r="D3" s="15">
        <v>100</v>
      </c>
      <c r="E3" s="15">
        <v>100</v>
      </c>
      <c r="F3" s="14">
        <f>AVERAGE(C3:E3)</f>
        <v>100</v>
      </c>
      <c r="G3" s="12"/>
    </row>
    <row r="4" spans="1:7" x14ac:dyDescent="0.2">
      <c r="B4" s="10" t="s">
        <v>34</v>
      </c>
      <c r="C4" s="14">
        <v>31.682051000000001</v>
      </c>
      <c r="D4" s="14">
        <v>26.922090000000001</v>
      </c>
      <c r="E4" s="14">
        <v>20.393786984772753</v>
      </c>
      <c r="F4" s="14">
        <f t="shared" ref="F4:F8" si="0">AVERAGE(C4:E4)</f>
        <v>26.332642661590921</v>
      </c>
      <c r="G4" s="12"/>
    </row>
    <row r="5" spans="1:7" x14ac:dyDescent="0.2">
      <c r="B5" s="10" t="s">
        <v>35</v>
      </c>
      <c r="C5" s="14">
        <v>67.103496625657982</v>
      </c>
      <c r="D5" s="14">
        <v>73.131389999999996</v>
      </c>
      <c r="E5" s="14">
        <v>75.177615019725877</v>
      </c>
      <c r="F5" s="14">
        <f t="shared" si="0"/>
        <v>71.804167215127947</v>
      </c>
      <c r="G5" s="12"/>
    </row>
    <row r="6" spans="1:7" x14ac:dyDescent="0.2">
      <c r="B6" s="10" t="s">
        <v>36</v>
      </c>
      <c r="C6" s="14">
        <v>39.825734167821452</v>
      </c>
      <c r="D6" s="14">
        <v>38.261809822769671</v>
      </c>
      <c r="E6" s="14">
        <v>37.929727237126571</v>
      </c>
      <c r="F6" s="14">
        <f t="shared" si="0"/>
        <v>38.672423742572562</v>
      </c>
      <c r="G6" s="12"/>
    </row>
    <row r="7" spans="1:7" x14ac:dyDescent="0.2">
      <c r="B7" s="10" t="s">
        <v>38</v>
      </c>
      <c r="C7" s="14">
        <v>72.957575031947101</v>
      </c>
      <c r="D7" s="14">
        <v>66.951373919434914</v>
      </c>
      <c r="E7" s="14">
        <v>76.216834071723227</v>
      </c>
      <c r="F7" s="14">
        <f t="shared" si="0"/>
        <v>72.041927674368409</v>
      </c>
      <c r="G7" s="12"/>
    </row>
    <row r="8" spans="1:7" x14ac:dyDescent="0.2">
      <c r="B8" s="10" t="s">
        <v>37</v>
      </c>
      <c r="C8" s="14">
        <v>0.74687330666719454</v>
      </c>
      <c r="D8" s="14">
        <v>0</v>
      </c>
      <c r="E8" s="14">
        <v>0</v>
      </c>
      <c r="F8" s="14">
        <f t="shared" si="0"/>
        <v>0.24895776888906485</v>
      </c>
      <c r="G8" s="12"/>
    </row>
    <row r="9" spans="1:7" x14ac:dyDescent="0.2">
      <c r="G9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A7F73-0302-114A-9585-7D6AED229193}">
  <dimension ref="B1:G31"/>
  <sheetViews>
    <sheetView workbookViewId="0">
      <selection activeCell="B11" sqref="B11"/>
    </sheetView>
  </sheetViews>
  <sheetFormatPr baseColWidth="10" defaultColWidth="10.6640625" defaultRowHeight="16" x14ac:dyDescent="0.2"/>
  <cols>
    <col min="1" max="1" width="10.6640625" style="19"/>
    <col min="2" max="2" width="39.1640625" style="19" bestFit="1" customWidth="1"/>
    <col min="3" max="3" width="18.5" style="19" bestFit="1" customWidth="1"/>
    <col min="4" max="4" width="3.83203125" style="19" bestFit="1" customWidth="1"/>
    <col min="5" max="5" width="7" style="19" bestFit="1" customWidth="1"/>
    <col min="6" max="6" width="16" style="19" bestFit="1" customWidth="1"/>
    <col min="7" max="7" width="10" style="19" bestFit="1" customWidth="1"/>
    <col min="8" max="16384" width="10.6640625" style="19"/>
  </cols>
  <sheetData>
    <row r="1" spans="2:7" x14ac:dyDescent="0.2">
      <c r="B1" s="16"/>
      <c r="C1" s="16"/>
      <c r="D1" s="16"/>
      <c r="E1" s="16"/>
      <c r="F1" s="16"/>
      <c r="G1" s="16"/>
    </row>
    <row r="2" spans="2:7" x14ac:dyDescent="0.2">
      <c r="B2" s="16" t="s">
        <v>39</v>
      </c>
      <c r="C2" s="20" t="s">
        <v>71</v>
      </c>
      <c r="D2" s="16"/>
      <c r="E2" s="16"/>
      <c r="F2" s="16"/>
      <c r="G2" s="16"/>
    </row>
    <row r="3" spans="2:7" x14ac:dyDescent="0.2">
      <c r="B3" s="16" t="s">
        <v>40</v>
      </c>
      <c r="C3" s="16" t="s">
        <v>41</v>
      </c>
      <c r="D3" s="16"/>
      <c r="E3" s="16"/>
      <c r="F3" s="16"/>
      <c r="G3" s="16"/>
    </row>
    <row r="4" spans="2:7" x14ac:dyDescent="0.2">
      <c r="B4" s="16"/>
      <c r="C4" s="16"/>
      <c r="D4" s="16"/>
      <c r="E4" s="16"/>
      <c r="F4" s="16"/>
      <c r="G4" s="16"/>
    </row>
    <row r="5" spans="2:7" x14ac:dyDescent="0.2">
      <c r="B5" s="16" t="s">
        <v>42</v>
      </c>
      <c r="C5" s="16"/>
      <c r="D5" s="16"/>
      <c r="E5" s="16"/>
      <c r="F5" s="16"/>
      <c r="G5" s="16"/>
    </row>
    <row r="6" spans="2:7" x14ac:dyDescent="0.2">
      <c r="B6" s="16" t="s">
        <v>43</v>
      </c>
      <c r="C6" s="21">
        <v>177.9</v>
      </c>
      <c r="D6" s="16"/>
      <c r="E6" s="16"/>
      <c r="F6" s="16"/>
      <c r="G6" s="16"/>
    </row>
    <row r="7" spans="2:7" x14ac:dyDescent="0.2">
      <c r="B7" s="16" t="s">
        <v>44</v>
      </c>
      <c r="C7" s="20" t="s">
        <v>45</v>
      </c>
      <c r="D7" s="16"/>
      <c r="E7" s="16"/>
      <c r="F7" s="16"/>
      <c r="G7" s="16"/>
    </row>
    <row r="8" spans="2:7" x14ac:dyDescent="0.2">
      <c r="B8" s="16" t="s">
        <v>46</v>
      </c>
      <c r="C8" s="20" t="s">
        <v>47</v>
      </c>
      <c r="D8" s="16"/>
      <c r="E8" s="16"/>
      <c r="F8" s="16"/>
      <c r="G8" s="16"/>
    </row>
    <row r="9" spans="2:7" x14ac:dyDescent="0.2">
      <c r="B9" s="16" t="s">
        <v>48</v>
      </c>
      <c r="C9" s="20" t="s">
        <v>49</v>
      </c>
      <c r="D9" s="16"/>
      <c r="E9" s="16"/>
      <c r="F9" s="16"/>
      <c r="G9" s="16"/>
    </row>
    <row r="10" spans="2:7" x14ac:dyDescent="0.2">
      <c r="B10" s="16" t="s">
        <v>50</v>
      </c>
      <c r="C10" s="16">
        <v>0.98609999999999998</v>
      </c>
      <c r="D10" s="16"/>
      <c r="E10" s="16"/>
      <c r="F10" s="16"/>
      <c r="G10" s="16"/>
    </row>
    <row r="11" spans="2:7" x14ac:dyDescent="0.2">
      <c r="B11" s="16"/>
      <c r="C11" s="16"/>
      <c r="D11" s="16"/>
      <c r="E11" s="16"/>
      <c r="F11" s="16"/>
      <c r="G11" s="16"/>
    </row>
    <row r="12" spans="2:7" x14ac:dyDescent="0.2">
      <c r="B12" s="16" t="s">
        <v>51</v>
      </c>
      <c r="C12" s="16"/>
      <c r="D12" s="16"/>
      <c r="E12" s="16"/>
      <c r="F12" s="16"/>
      <c r="G12" s="16"/>
    </row>
    <row r="13" spans="2:7" x14ac:dyDescent="0.2">
      <c r="B13" s="16" t="s">
        <v>52</v>
      </c>
      <c r="C13" s="16" t="s">
        <v>53</v>
      </c>
      <c r="D13" s="16"/>
      <c r="E13" s="16"/>
      <c r="F13" s="16"/>
      <c r="G13" s="16"/>
    </row>
    <row r="14" spans="2:7" x14ac:dyDescent="0.2">
      <c r="B14" s="16" t="s">
        <v>44</v>
      </c>
      <c r="C14" s="16">
        <v>0.33179999999999998</v>
      </c>
      <c r="D14" s="16"/>
      <c r="E14" s="16"/>
      <c r="F14" s="16"/>
      <c r="G14" s="16"/>
    </row>
    <row r="15" spans="2:7" x14ac:dyDescent="0.2">
      <c r="B15" s="16" t="s">
        <v>46</v>
      </c>
      <c r="C15" s="16" t="s">
        <v>54</v>
      </c>
      <c r="D15" s="16"/>
      <c r="E15" s="16"/>
      <c r="F15" s="16"/>
      <c r="G15" s="16"/>
    </row>
    <row r="16" spans="2:7" x14ac:dyDescent="0.2">
      <c r="B16" s="16" t="s">
        <v>55</v>
      </c>
      <c r="C16" s="16" t="s">
        <v>56</v>
      </c>
      <c r="D16" s="16"/>
      <c r="E16" s="16"/>
      <c r="F16" s="16"/>
      <c r="G16" s="16"/>
    </row>
    <row r="17" spans="2:7" x14ac:dyDescent="0.2">
      <c r="B17" s="16"/>
      <c r="C17" s="16"/>
      <c r="D17" s="16"/>
      <c r="E17" s="16"/>
      <c r="F17" s="16"/>
      <c r="G17" s="16"/>
    </row>
    <row r="18" spans="2:7" x14ac:dyDescent="0.2">
      <c r="B18" s="16" t="s">
        <v>57</v>
      </c>
      <c r="C18" s="16"/>
      <c r="D18" s="16"/>
      <c r="E18" s="16"/>
      <c r="F18" s="16"/>
      <c r="G18" s="16"/>
    </row>
    <row r="19" spans="2:7" x14ac:dyDescent="0.2">
      <c r="B19" s="16" t="s">
        <v>58</v>
      </c>
      <c r="C19" s="16"/>
      <c r="D19" s="16"/>
      <c r="E19" s="16"/>
      <c r="F19" s="16"/>
      <c r="G19" s="16"/>
    </row>
    <row r="20" spans="2:7" x14ac:dyDescent="0.2">
      <c r="B20" s="16" t="s">
        <v>44</v>
      </c>
      <c r="C20" s="16"/>
      <c r="D20" s="16"/>
      <c r="E20" s="16"/>
      <c r="F20" s="16"/>
      <c r="G20" s="16"/>
    </row>
    <row r="21" spans="2:7" x14ac:dyDescent="0.2">
      <c r="B21" s="16" t="s">
        <v>46</v>
      </c>
      <c r="C21" s="16"/>
      <c r="D21" s="16"/>
      <c r="E21" s="16"/>
      <c r="F21" s="16"/>
      <c r="G21" s="16"/>
    </row>
    <row r="22" spans="2:7" x14ac:dyDescent="0.2">
      <c r="B22" s="16" t="s">
        <v>55</v>
      </c>
      <c r="C22" s="16"/>
      <c r="D22" s="16"/>
      <c r="E22" s="16"/>
      <c r="F22" s="16"/>
      <c r="G22" s="16"/>
    </row>
    <row r="23" spans="2:7" x14ac:dyDescent="0.2">
      <c r="B23" s="16"/>
      <c r="C23" s="16"/>
      <c r="D23" s="16"/>
      <c r="E23" s="16"/>
      <c r="F23" s="16"/>
      <c r="G23" s="16"/>
    </row>
    <row r="24" spans="2:7" x14ac:dyDescent="0.2">
      <c r="B24" s="16" t="s">
        <v>59</v>
      </c>
      <c r="C24" s="16" t="s">
        <v>60</v>
      </c>
      <c r="D24" s="16" t="s">
        <v>61</v>
      </c>
      <c r="E24" s="16" t="s">
        <v>62</v>
      </c>
      <c r="F24" s="16" t="s">
        <v>52</v>
      </c>
      <c r="G24" s="16" t="s">
        <v>44</v>
      </c>
    </row>
    <row r="25" spans="2:7" x14ac:dyDescent="0.2">
      <c r="B25" s="16" t="s">
        <v>63</v>
      </c>
      <c r="C25" s="16">
        <v>10371</v>
      </c>
      <c r="D25" s="16">
        <v>4</v>
      </c>
      <c r="E25" s="16">
        <v>2593</v>
      </c>
      <c r="F25" s="16" t="s">
        <v>64</v>
      </c>
      <c r="G25" s="16" t="s">
        <v>65</v>
      </c>
    </row>
    <row r="26" spans="2:7" x14ac:dyDescent="0.2">
      <c r="B26" s="16" t="s">
        <v>66</v>
      </c>
      <c r="C26" s="16">
        <v>145.69999999999999</v>
      </c>
      <c r="D26" s="16">
        <v>10</v>
      </c>
      <c r="E26" s="16">
        <v>14.57</v>
      </c>
      <c r="F26" s="16"/>
      <c r="G26" s="16"/>
    </row>
    <row r="27" spans="2:7" x14ac:dyDescent="0.2">
      <c r="B27" s="16" t="s">
        <v>67</v>
      </c>
      <c r="C27" s="16">
        <v>10517</v>
      </c>
      <c r="D27" s="16">
        <v>14</v>
      </c>
      <c r="E27" s="16"/>
      <c r="F27" s="16"/>
      <c r="G27" s="16"/>
    </row>
    <row r="28" spans="2:7" x14ac:dyDescent="0.2">
      <c r="B28" s="16"/>
      <c r="C28" s="16"/>
      <c r="D28" s="16"/>
      <c r="E28" s="16"/>
      <c r="F28" s="16"/>
      <c r="G28" s="16"/>
    </row>
    <row r="29" spans="2:7" x14ac:dyDescent="0.2">
      <c r="B29" s="16" t="s">
        <v>68</v>
      </c>
      <c r="C29" s="16"/>
      <c r="D29" s="16"/>
      <c r="E29" s="16"/>
      <c r="F29" s="16"/>
      <c r="G29" s="16"/>
    </row>
    <row r="30" spans="2:7" x14ac:dyDescent="0.2">
      <c r="B30" s="16" t="s">
        <v>69</v>
      </c>
      <c r="C30" s="16">
        <v>5</v>
      </c>
      <c r="D30" s="16"/>
      <c r="E30" s="16"/>
      <c r="F30" s="16"/>
      <c r="G30" s="16"/>
    </row>
    <row r="31" spans="2:7" x14ac:dyDescent="0.2">
      <c r="B31" s="16" t="s">
        <v>70</v>
      </c>
      <c r="C31" s="16">
        <v>15</v>
      </c>
      <c r="D31" s="16"/>
      <c r="E31" s="16"/>
      <c r="F31" s="16"/>
      <c r="G31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287EC-2BF1-0841-B11D-694AEC15C293}">
  <dimension ref="B2:J16"/>
  <sheetViews>
    <sheetView tabSelected="1" zoomScale="75" workbookViewId="0">
      <selection activeCell="B11" sqref="B11"/>
    </sheetView>
  </sheetViews>
  <sheetFormatPr baseColWidth="10" defaultRowHeight="16" x14ac:dyDescent="0.2"/>
  <cols>
    <col min="1" max="1" width="3.33203125" style="18" customWidth="1"/>
    <col min="2" max="2" width="33.83203125" style="18" bestFit="1" customWidth="1"/>
    <col min="3" max="3" width="10.33203125" style="18" bestFit="1" customWidth="1"/>
    <col min="4" max="4" width="16.6640625" style="18" bestFit="1" customWidth="1"/>
    <col min="5" max="5" width="17.1640625" style="18" bestFit="1" customWidth="1"/>
    <col min="6" max="6" width="9.83203125" style="18" bestFit="1" customWidth="1"/>
    <col min="7" max="7" width="17" style="18" bestFit="1" customWidth="1"/>
    <col min="8" max="8" width="4.33203125" style="18" bestFit="1" customWidth="1"/>
    <col min="9" max="9" width="10.33203125" style="18" bestFit="1" customWidth="1"/>
    <col min="10" max="10" width="3.83203125" style="18" bestFit="1" customWidth="1"/>
    <col min="11" max="16384" width="10.83203125" style="18"/>
  </cols>
  <sheetData>
    <row r="2" spans="2:10" x14ac:dyDescent="0.2">
      <c r="B2" s="16" t="s">
        <v>72</v>
      </c>
      <c r="C2" s="17">
        <v>1</v>
      </c>
      <c r="D2" s="17"/>
      <c r="E2" s="17"/>
      <c r="F2" s="17"/>
      <c r="G2" s="17"/>
      <c r="H2" s="17"/>
      <c r="I2" s="17"/>
      <c r="J2" s="17"/>
    </row>
    <row r="3" spans="2:10" x14ac:dyDescent="0.2">
      <c r="B3" s="16" t="s">
        <v>73</v>
      </c>
      <c r="C3" s="17">
        <v>4</v>
      </c>
      <c r="D3" s="17"/>
      <c r="E3" s="17"/>
      <c r="F3" s="17"/>
      <c r="G3" s="17"/>
      <c r="H3" s="17"/>
      <c r="I3" s="17"/>
      <c r="J3" s="17"/>
    </row>
    <row r="4" spans="2:10" x14ac:dyDescent="0.2">
      <c r="B4" s="16" t="s">
        <v>74</v>
      </c>
      <c r="C4" s="17">
        <v>0.05</v>
      </c>
      <c r="D4" s="17"/>
      <c r="E4" s="17"/>
      <c r="F4" s="17"/>
      <c r="G4" s="17"/>
      <c r="H4" s="17"/>
      <c r="I4" s="17"/>
      <c r="J4" s="17"/>
    </row>
    <row r="5" spans="2:10" x14ac:dyDescent="0.2">
      <c r="B5" s="16"/>
      <c r="C5" s="17"/>
      <c r="D5" s="17"/>
      <c r="E5" s="17"/>
      <c r="F5" s="17"/>
      <c r="G5" s="17"/>
      <c r="H5" s="17"/>
      <c r="I5" s="17"/>
      <c r="J5" s="17"/>
    </row>
    <row r="6" spans="2:10" x14ac:dyDescent="0.2">
      <c r="B6" s="16" t="s">
        <v>75</v>
      </c>
      <c r="C6" s="17" t="s">
        <v>76</v>
      </c>
      <c r="D6" s="17" t="s">
        <v>77</v>
      </c>
      <c r="E6" s="17" t="s">
        <v>78</v>
      </c>
      <c r="F6" s="22" t="s">
        <v>79</v>
      </c>
      <c r="G6" s="22" t="s">
        <v>80</v>
      </c>
      <c r="H6" s="17" t="s">
        <v>81</v>
      </c>
      <c r="I6" s="17"/>
      <c r="J6" s="17"/>
    </row>
    <row r="7" spans="2:10" x14ac:dyDescent="0.2">
      <c r="B7" s="16" t="s">
        <v>105</v>
      </c>
      <c r="C7" s="17">
        <v>73.67</v>
      </c>
      <c r="D7" s="17" t="s">
        <v>83</v>
      </c>
      <c r="E7" s="17" t="s">
        <v>49</v>
      </c>
      <c r="F7" s="22" t="s">
        <v>47</v>
      </c>
      <c r="G7" s="22" t="s">
        <v>45</v>
      </c>
      <c r="H7" s="17" t="s">
        <v>84</v>
      </c>
      <c r="I7" s="17" t="s">
        <v>85</v>
      </c>
      <c r="J7" s="17"/>
    </row>
    <row r="8" spans="2:10" x14ac:dyDescent="0.2">
      <c r="B8" s="16" t="s">
        <v>106</v>
      </c>
      <c r="C8" s="17">
        <v>28.2</v>
      </c>
      <c r="D8" s="17" t="s">
        <v>87</v>
      </c>
      <c r="E8" s="17" t="s">
        <v>49</v>
      </c>
      <c r="F8" s="22" t="s">
        <v>47</v>
      </c>
      <c r="G8" s="22" t="s">
        <v>45</v>
      </c>
      <c r="H8" s="17" t="s">
        <v>88</v>
      </c>
      <c r="I8" s="17" t="s">
        <v>89</v>
      </c>
      <c r="J8" s="17"/>
    </row>
    <row r="9" spans="2:10" x14ac:dyDescent="0.2">
      <c r="B9" s="16" t="s">
        <v>107</v>
      </c>
      <c r="C9" s="17">
        <v>61.33</v>
      </c>
      <c r="D9" s="17" t="s">
        <v>91</v>
      </c>
      <c r="E9" s="17" t="s">
        <v>49</v>
      </c>
      <c r="F9" s="22" t="s">
        <v>47</v>
      </c>
      <c r="G9" s="22" t="s">
        <v>45</v>
      </c>
      <c r="H9" s="17" t="s">
        <v>92</v>
      </c>
      <c r="I9" s="17" t="s">
        <v>93</v>
      </c>
      <c r="J9" s="17"/>
    </row>
    <row r="10" spans="2:10" x14ac:dyDescent="0.2">
      <c r="B10" s="16" t="s">
        <v>108</v>
      </c>
      <c r="C10" s="17">
        <v>27.96</v>
      </c>
      <c r="D10" s="17" t="s">
        <v>95</v>
      </c>
      <c r="E10" s="17" t="s">
        <v>49</v>
      </c>
      <c r="F10" s="22" t="s">
        <v>47</v>
      </c>
      <c r="G10" s="22" t="s">
        <v>45</v>
      </c>
      <c r="H10" s="17" t="s">
        <v>96</v>
      </c>
      <c r="I10" s="17" t="s">
        <v>97</v>
      </c>
      <c r="J10" s="17"/>
    </row>
    <row r="11" spans="2:10" x14ac:dyDescent="0.2">
      <c r="B11" s="16"/>
      <c r="C11" s="17"/>
      <c r="D11" s="17"/>
      <c r="E11" s="17"/>
      <c r="F11" s="17"/>
      <c r="G11" s="17"/>
      <c r="H11" s="17"/>
      <c r="I11" s="17"/>
      <c r="J11" s="17"/>
    </row>
    <row r="12" spans="2:10" x14ac:dyDescent="0.2">
      <c r="B12" s="16" t="s">
        <v>98</v>
      </c>
      <c r="C12" s="17" t="s">
        <v>99</v>
      </c>
      <c r="D12" s="17" t="s">
        <v>100</v>
      </c>
      <c r="E12" s="17" t="s">
        <v>76</v>
      </c>
      <c r="F12" s="17" t="s">
        <v>101</v>
      </c>
      <c r="G12" s="17" t="s">
        <v>102</v>
      </c>
      <c r="H12" s="17" t="s">
        <v>103</v>
      </c>
      <c r="I12" s="17" t="s">
        <v>104</v>
      </c>
      <c r="J12" s="17" t="s">
        <v>61</v>
      </c>
    </row>
    <row r="13" spans="2:10" x14ac:dyDescent="0.2">
      <c r="B13" s="16" t="s">
        <v>82</v>
      </c>
      <c r="C13" s="17">
        <v>100</v>
      </c>
      <c r="D13" s="17">
        <v>26.33</v>
      </c>
      <c r="E13" s="17">
        <v>73.67</v>
      </c>
      <c r="F13" s="17">
        <v>3.117</v>
      </c>
      <c r="G13" s="17">
        <v>3</v>
      </c>
      <c r="H13" s="17">
        <v>3</v>
      </c>
      <c r="I13" s="17">
        <v>23.64</v>
      </c>
      <c r="J13" s="17">
        <v>10</v>
      </c>
    </row>
    <row r="14" spans="2:10" x14ac:dyDescent="0.2">
      <c r="B14" s="16" t="s">
        <v>86</v>
      </c>
      <c r="C14" s="17">
        <v>100</v>
      </c>
      <c r="D14" s="17">
        <v>71.8</v>
      </c>
      <c r="E14" s="17">
        <v>28.2</v>
      </c>
      <c r="F14" s="17">
        <v>3.117</v>
      </c>
      <c r="G14" s="17">
        <v>3</v>
      </c>
      <c r="H14" s="17">
        <v>3</v>
      </c>
      <c r="I14" s="17">
        <v>9.0470000000000006</v>
      </c>
      <c r="J14" s="17">
        <v>10</v>
      </c>
    </row>
    <row r="15" spans="2:10" x14ac:dyDescent="0.2">
      <c r="B15" s="16" t="s">
        <v>90</v>
      </c>
      <c r="C15" s="17">
        <v>100</v>
      </c>
      <c r="D15" s="17">
        <v>38.67</v>
      </c>
      <c r="E15" s="17">
        <v>61.33</v>
      </c>
      <c r="F15" s="17">
        <v>3.117</v>
      </c>
      <c r="G15" s="17">
        <v>3</v>
      </c>
      <c r="H15" s="17">
        <v>3</v>
      </c>
      <c r="I15" s="17">
        <v>19.68</v>
      </c>
      <c r="J15" s="17">
        <v>10</v>
      </c>
    </row>
    <row r="16" spans="2:10" x14ac:dyDescent="0.2">
      <c r="B16" s="16" t="s">
        <v>94</v>
      </c>
      <c r="C16" s="17">
        <v>100</v>
      </c>
      <c r="D16" s="17">
        <v>72.040000000000006</v>
      </c>
      <c r="E16" s="17">
        <v>27.96</v>
      </c>
      <c r="F16" s="17">
        <v>3.117</v>
      </c>
      <c r="G16" s="17">
        <v>3</v>
      </c>
      <c r="H16" s="17">
        <v>3</v>
      </c>
      <c r="I16" s="17">
        <v>8.9710000000000001</v>
      </c>
      <c r="J16" s="17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FigS2A_N1-3</vt:lpstr>
      <vt:lpstr>FigS2D_N1-3</vt:lpstr>
      <vt:lpstr>FigS2F_N1-3</vt:lpstr>
      <vt:lpstr>FigS2F_one-way ANOVA</vt:lpstr>
      <vt:lpstr>FigS2F_Dunnett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2023-01-05T18:32:16Z</dcterms:created>
  <dcterms:modified xsi:type="dcterms:W3CDTF">2023-01-05T18:38:51Z</dcterms:modified>
</cp:coreProperties>
</file>