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6/"/>
    </mc:Choice>
  </mc:AlternateContent>
  <xr:revisionPtr revIDLastSave="0" documentId="13_ncr:1_{A1714EF1-6015-4142-A581-802F13871BAE}" xr6:coauthVersionLast="47" xr6:coauthVersionMax="47" xr10:uidLastSave="{00000000-0000-0000-0000-000000000000}"/>
  <bookViews>
    <workbookView xWindow="0" yWindow="500" windowWidth="28420" windowHeight="16180" firstSheet="1" activeTab="10" xr2:uid="{3C02A3B6-EF62-E244-B312-24A09738C687}"/>
  </bookViews>
  <sheets>
    <sheet name="Fig6B_N1-3" sheetId="2" r:id="rId1"/>
    <sheet name="Fig6B_one-way ANOVA" sheetId="1" r:id="rId2"/>
    <sheet name="Fig6B_Dunnett" sheetId="3" r:id="rId3"/>
    <sheet name="Fig6C_N1-11" sheetId="5" r:id="rId4"/>
    <sheet name="Fig6C_t-test" sheetId="4" r:id="rId5"/>
    <sheet name="Fig6E_N1-3" sheetId="6" r:id="rId6"/>
    <sheet name="Fig6E_one-way ANOVA" sheetId="7" r:id="rId7"/>
    <sheet name="Fig6E_Dunnett" sheetId="8" r:id="rId8"/>
    <sheet name="Fig6G_N1-5" sheetId="10" r:id="rId9"/>
    <sheet name="Fig6G_one-way ANOVA" sheetId="9" r:id="rId10"/>
    <sheet name="Fig6G_Tukey" sheetId="11" r:id="rId11"/>
  </sheets>
  <externalReferences>
    <externalReference r:id="rId12"/>
    <externalReference r:id="rId13"/>
    <externalReference r:id="rId14"/>
    <externalReference r:id="rId1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0" l="1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12" i="6" l="1"/>
  <c r="F11" i="6"/>
  <c r="F10" i="6"/>
  <c r="F9" i="6"/>
  <c r="F8" i="6"/>
  <c r="F7" i="6"/>
  <c r="F6" i="6"/>
  <c r="F5" i="6"/>
  <c r="F4" i="6"/>
  <c r="F3" i="6"/>
  <c r="M51" i="5" l="1"/>
  <c r="I51" i="5"/>
  <c r="F51" i="5"/>
  <c r="E51" i="5"/>
  <c r="L51" i="5" s="1"/>
  <c r="D51" i="5"/>
  <c r="K51" i="5" s="1"/>
  <c r="C51" i="5"/>
  <c r="J51" i="5" s="1"/>
  <c r="B51" i="5"/>
  <c r="K50" i="5"/>
  <c r="F50" i="5"/>
  <c r="M50" i="5" s="1"/>
  <c r="E50" i="5"/>
  <c r="L50" i="5" s="1"/>
  <c r="D50" i="5"/>
  <c r="C50" i="5"/>
  <c r="J50" i="5" s="1"/>
  <c r="B50" i="5"/>
  <c r="I50" i="5" s="1"/>
  <c r="M49" i="5"/>
  <c r="I49" i="5"/>
  <c r="F49" i="5"/>
  <c r="E49" i="5"/>
  <c r="L49" i="5" s="1"/>
  <c r="D49" i="5"/>
  <c r="K49" i="5" s="1"/>
  <c r="C49" i="5"/>
  <c r="J49" i="5" s="1"/>
  <c r="B49" i="5"/>
  <c r="K48" i="5"/>
  <c r="F48" i="5"/>
  <c r="M48" i="5" s="1"/>
  <c r="E48" i="5"/>
  <c r="L48" i="5" s="1"/>
  <c r="D48" i="5"/>
  <c r="C48" i="5"/>
  <c r="J48" i="5" s="1"/>
  <c r="B48" i="5"/>
  <c r="I48" i="5" s="1"/>
  <c r="M47" i="5"/>
  <c r="I47" i="5"/>
  <c r="F47" i="5"/>
  <c r="E47" i="5"/>
  <c r="L47" i="5" s="1"/>
  <c r="D47" i="5"/>
  <c r="K47" i="5" s="1"/>
  <c r="C47" i="5"/>
  <c r="J47" i="5" s="1"/>
  <c r="B47" i="5"/>
  <c r="K46" i="5"/>
  <c r="F46" i="5"/>
  <c r="M46" i="5" s="1"/>
  <c r="E46" i="5"/>
  <c r="L46" i="5" s="1"/>
  <c r="D46" i="5"/>
  <c r="C46" i="5"/>
  <c r="J46" i="5" s="1"/>
  <c r="B46" i="5"/>
  <c r="I46" i="5" s="1"/>
  <c r="M45" i="5"/>
  <c r="I45" i="5"/>
  <c r="F45" i="5"/>
  <c r="E45" i="5"/>
  <c r="L45" i="5" s="1"/>
  <c r="D45" i="5"/>
  <c r="K45" i="5" s="1"/>
  <c r="C45" i="5"/>
  <c r="J45" i="5" s="1"/>
  <c r="B45" i="5"/>
  <c r="K44" i="5"/>
  <c r="F44" i="5"/>
  <c r="M44" i="5" s="1"/>
  <c r="E44" i="5"/>
  <c r="L44" i="5" s="1"/>
  <c r="D44" i="5"/>
  <c r="C44" i="5"/>
  <c r="J44" i="5" s="1"/>
  <c r="B44" i="5"/>
  <c r="I44" i="5" s="1"/>
  <c r="M43" i="5"/>
  <c r="I43" i="5"/>
  <c r="F43" i="5"/>
  <c r="E43" i="5"/>
  <c r="L43" i="5" s="1"/>
  <c r="D43" i="5"/>
  <c r="K43" i="5" s="1"/>
  <c r="C43" i="5"/>
  <c r="J43" i="5" s="1"/>
  <c r="B43" i="5"/>
  <c r="K42" i="5"/>
  <c r="F42" i="5"/>
  <c r="M42" i="5" s="1"/>
  <c r="E42" i="5"/>
  <c r="E52" i="5" s="1"/>
  <c r="D42" i="5"/>
  <c r="C42" i="5"/>
  <c r="J42" i="5" s="1"/>
  <c r="B42" i="5"/>
  <c r="I42" i="5" s="1"/>
  <c r="M41" i="5"/>
  <c r="I41" i="5"/>
  <c r="F41" i="5"/>
  <c r="E41" i="5"/>
  <c r="L41" i="5" s="1"/>
  <c r="D41" i="5"/>
  <c r="D52" i="5" s="1"/>
  <c r="C41" i="5"/>
  <c r="B41" i="5"/>
  <c r="N17" i="5"/>
  <c r="M17" i="5"/>
  <c r="L17" i="5"/>
  <c r="K17" i="5"/>
  <c r="J17" i="5"/>
  <c r="G17" i="5"/>
  <c r="F17" i="5"/>
  <c r="E17" i="5"/>
  <c r="D17" i="5"/>
  <c r="C17" i="5"/>
  <c r="F52" i="5" l="1"/>
  <c r="J41" i="5"/>
  <c r="L42" i="5"/>
  <c r="B52" i="5"/>
  <c r="K41" i="5"/>
  <c r="C52" i="5"/>
  <c r="I52" i="5"/>
  <c r="M52" i="5"/>
  <c r="J52" i="5" l="1"/>
  <c r="K52" i="5"/>
  <c r="L52" i="5"/>
  <c r="G21" i="2" l="1"/>
  <c r="G20" i="2"/>
  <c r="G19" i="2"/>
  <c r="G18" i="2"/>
  <c r="G14" i="2"/>
  <c r="G13" i="2"/>
  <c r="G12" i="2"/>
  <c r="G11" i="2"/>
  <c r="G7" i="2"/>
  <c r="J7" i="2" s="1"/>
  <c r="G6" i="2"/>
  <c r="I6" i="2" s="1"/>
  <c r="J5" i="2"/>
  <c r="G5" i="2"/>
  <c r="I5" i="2" s="1"/>
  <c r="G4" i="2"/>
  <c r="J4" i="2" l="1"/>
  <c r="J6" i="2"/>
  <c r="I4" i="2"/>
  <c r="I7" i="2"/>
</calcChain>
</file>

<file path=xl/sharedStrings.xml><?xml version="1.0" encoding="utf-8"?>
<sst xmlns="http://schemas.openxmlformats.org/spreadsheetml/2006/main" count="444" uniqueCount="187">
  <si>
    <t>N1</t>
    <phoneticPr fontId="0"/>
  </si>
  <si>
    <t>20201211 TEFpmitoDHFRmCherry Far8 3GFP get1 get2 FAR9 FAR10 GEM1 TA SDG24h N1 quantification</t>
  </si>
  <si>
    <t>Sample</t>
    <phoneticPr fontId="0"/>
  </si>
  <si>
    <t>Cell number (&gt;100)</t>
    <phoneticPr fontId="0"/>
  </si>
  <si>
    <t>Cells with Far8-3xGFP on mitochondria ()</t>
    <phoneticPr fontId="0"/>
  </si>
  <si>
    <t>%</t>
    <phoneticPr fontId="0"/>
  </si>
  <si>
    <t>N1-3 Average</t>
    <phoneticPr fontId="0"/>
  </si>
  <si>
    <t>Stdev</t>
    <phoneticPr fontId="0"/>
  </si>
  <si>
    <t>KOY8077_SDG24_1 TEFp-mitoDHFRmCherry, Far8-3GFP</t>
    <phoneticPr fontId="0"/>
  </si>
  <si>
    <t>Overlay_Image_CH1_2</t>
    <phoneticPr fontId="0"/>
  </si>
  <si>
    <t>KOY8079_SDG24_1 TEFp-mitoDHFRmCherry, Far8-3GFP, get1-null</t>
    <phoneticPr fontId="0"/>
  </si>
  <si>
    <t>KOY8081_SDG24_1 TEFp-mitoDHFRmCherry, Far8-3GFP, get2-null</t>
    <phoneticPr fontId="0"/>
  </si>
  <si>
    <t>KOY8081_SDG24_1 TEFp-mitoDHFRmCherry, Far8-3GFP, FAR9 FAR10 Gem1 TA</t>
    <phoneticPr fontId="0"/>
  </si>
  <si>
    <t>N2</t>
    <phoneticPr fontId="0"/>
  </si>
  <si>
    <t>20201214 TEFpmitoDHFRmCherry Far8 3GFP get1 get2 FAR9 FAR10 GEM1 TA SDG24h N2 quantification</t>
    <phoneticPr fontId="0"/>
  </si>
  <si>
    <t>N3</t>
    <phoneticPr fontId="0"/>
  </si>
  <si>
    <t>20201214 TEFpmitoDHFRmCherry Far8 3GFP get1 get2 FAR9 FAR10 GEM1 TA SDG24h N3 quantification</t>
    <phoneticPr fontId="0"/>
  </si>
  <si>
    <t>Table Analyzed</t>
  </si>
  <si>
    <t>Data sets analyzed</t>
  </si>
  <si>
    <t>A-D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</si>
  <si>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</si>
  <si>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</si>
  <si>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</si>
  <si>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</si>
  <si>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</si>
  <si>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</si>
  <si>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</si>
  <si>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</si>
  <si>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</si>
  <si>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</si>
  <si>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</si>
  <si>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0.1566 (3, 8)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</si>
  <si>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</si>
  <si>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</si>
  <si>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</si>
  <si>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</si>
  <si>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</si>
  <si>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</si>
  <si>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</si>
  <si>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</si>
  <si>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</si>
  <si>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</si>
  <si>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(3, 8) = 704.6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</si>
  <si>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</si>
  <si>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</si>
  <si>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</si>
  <si>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</si>
  <si>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</si>
  <si>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</si>
  <si>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Fig6B_microscope</t>
  </si>
  <si>
    <t>Number of families</t>
  </si>
  <si>
    <t>Number of comparisons per family</t>
  </si>
  <si>
    <t>Alpha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</si>
  <si>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</si>
  <si>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</si>
  <si>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</si>
  <si>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</si>
  <si>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</si>
  <si>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</si>
  <si>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A-?</t>
  </si>
  <si>
    <t>Column A vs. Column B</t>
  </si>
  <si>
    <t>-86.46 to -74.11</t>
  </si>
  <si>
    <t>B</t>
  </si>
  <si>
    <t>Column B</t>
  </si>
  <si>
    <t>Column A vs. Column C</t>
  </si>
  <si>
    <t>-80.22 to -67.86</t>
  </si>
  <si>
    <t>C</t>
  </si>
  <si>
    <t>Column A vs. Column D</t>
  </si>
  <si>
    <t>-91.77 to -79.41</t>
  </si>
  <si>
    <t>D</t>
  </si>
  <si>
    <t>Test details</t>
  </si>
  <si>
    <t>Mean 1</t>
  </si>
  <si>
    <t>Mean 2</t>
  </si>
  <si>
    <t>SE of diff.</t>
  </si>
  <si>
    <t>n1</t>
  </si>
  <si>
    <t>n2</t>
  </si>
  <si>
    <t>q</t>
  </si>
  <si>
    <t>WT vs. get1-null</t>
  </si>
  <si>
    <t>WT vs. get2-null</t>
  </si>
  <si>
    <t>WT vs. FAR9/FAR10-TAmito</t>
  </si>
  <si>
    <t>P.C.</t>
    <phoneticPr fontId="0"/>
  </si>
  <si>
    <t>Far9TM mito</t>
    <phoneticPr fontId="0"/>
  </si>
  <si>
    <t>Far10TM mito</t>
    <phoneticPr fontId="0"/>
  </si>
  <si>
    <t>Far9/10 TM mito</t>
    <phoneticPr fontId="0"/>
  </si>
  <si>
    <t>N.C.</t>
    <phoneticPr fontId="0"/>
  </si>
  <si>
    <t xml:space="preserve">KOY </t>
    <phoneticPr fontId="0"/>
  </si>
  <si>
    <t>GFP</t>
    <phoneticPr fontId="0"/>
  </si>
  <si>
    <t>Luminescence</t>
    <phoneticPr fontId="0"/>
  </si>
  <si>
    <t>n=1</t>
    <phoneticPr fontId="0"/>
  </si>
  <si>
    <t>n=2</t>
    <phoneticPr fontId="0"/>
  </si>
  <si>
    <t>n=3</t>
    <phoneticPr fontId="0"/>
  </si>
  <si>
    <t>n=4</t>
    <phoneticPr fontId="0"/>
  </si>
  <si>
    <t>n=5</t>
    <phoneticPr fontId="0"/>
  </si>
  <si>
    <t>n=6</t>
  </si>
  <si>
    <t>n=7</t>
  </si>
  <si>
    <t>n=8</t>
  </si>
  <si>
    <t>n=9</t>
  </si>
  <si>
    <t>n=10</t>
  </si>
  <si>
    <t>n=11</t>
  </si>
  <si>
    <t>AVE</t>
    <phoneticPr fontId="0"/>
  </si>
  <si>
    <t>Lumi/ GFP</t>
    <phoneticPr fontId="0"/>
  </si>
  <si>
    <t>% (KOY6996)</t>
    <phoneticPr fontId="0"/>
  </si>
  <si>
    <t>vs.</t>
  </si>
  <si>
    <t>Column A</t>
  </si>
  <si>
    <t>Unpaired t test</t>
  </si>
  <si>
    <t>Significantly different (P &lt; 0.05)?</t>
  </si>
  <si>
    <t>One- or two-tailed P value?</t>
  </si>
  <si>
    <t>Two-tailed</t>
  </si>
  <si>
    <t>t, df</t>
  </si>
  <si>
    <t>t=13.31, df=20</t>
  </si>
  <si>
    <t>How big is the difference?</t>
  </si>
  <si>
    <t>Mean of column A</t>
  </si>
  <si>
    <t>Mean of column B</t>
  </si>
  <si>
    <t>Difference between means (B - A) ± SEM</t>
  </si>
  <si>
    <t>-0.5173 ± 0.03885</t>
  </si>
  <si>
    <t>95% confidence interval</t>
  </si>
  <si>
    <t>-0.5983 to -0.4362</t>
  </si>
  <si>
    <t>R squared (eta squared)</t>
  </si>
  <si>
    <t>F test to compare variances</t>
  </si>
  <si>
    <t>F, DFn, Dfd</t>
  </si>
  <si>
    <t>Infinity, 10, 10</t>
  </si>
  <si>
    <t>Data analyzed</t>
  </si>
  <si>
    <t>Sample size, column A</t>
  </si>
  <si>
    <t>Sample size, column B</t>
  </si>
  <si>
    <t>Fig6C_NanoBiT</t>
  </si>
  <si>
    <t>WT</t>
  </si>
  <si>
    <t>FAR9/FAR10-TAmito</t>
  </si>
  <si>
    <t>Average</t>
    <phoneticPr fontId="0"/>
  </si>
  <si>
    <t>WT SDG24h</t>
  </si>
  <si>
    <t>WT SDG 72h</t>
  </si>
  <si>
    <t>get1 SDG24h</t>
  </si>
  <si>
    <t>get2 SDG24h</t>
  </si>
  <si>
    <t>get1 SDG72h</t>
  </si>
  <si>
    <t>get2 SDG72h</t>
  </si>
  <si>
    <t>FAR9/FAR10-TAmito SDG24h</t>
  </si>
  <si>
    <t>FAR9/FAR10-TAmito SDG72h</t>
  </si>
  <si>
    <t>atg32-null SDG24h</t>
  </si>
  <si>
    <t>atg32-null SDG72h</t>
  </si>
  <si>
    <t>A-E</t>
  </si>
  <si>
    <t>1.487 (4, 10)</t>
  </si>
  <si>
    <t>F (4, 10) = 374.7</t>
  </si>
  <si>
    <t>Fig6E_mitophagy</t>
  </si>
  <si>
    <t>69.61 to 86.86</t>
  </si>
  <si>
    <t>67.46 to 84.70</t>
  </si>
  <si>
    <t>20.67 to 37.92</t>
  </si>
  <si>
    <t>Column A vs. Column E</t>
  </si>
  <si>
    <t>91.26 to 108.5</t>
  </si>
  <si>
    <t>E</t>
  </si>
  <si>
    <t>WT vs. atg32-null</t>
  </si>
  <si>
    <t>Gly (h)</t>
    <phoneticPr fontId="0"/>
  </si>
  <si>
    <t>Wild-type</t>
    <phoneticPr fontId="0"/>
  </si>
  <si>
    <t>ppg1 KO</t>
    <phoneticPr fontId="0"/>
  </si>
  <si>
    <t>FAR9/10-mito</t>
    <phoneticPr fontId="0"/>
  </si>
  <si>
    <t>FAR9/10-mito
ppg1 KO</t>
    <phoneticPr fontId="0"/>
  </si>
  <si>
    <t>atg32 KO</t>
    <phoneticPr fontId="0"/>
  </si>
  <si>
    <t>N = 1</t>
  </si>
  <si>
    <t>N = 2</t>
  </si>
  <si>
    <t>N = 3</t>
  </si>
  <si>
    <t>N = 4</t>
  </si>
  <si>
    <t>N = 5</t>
  </si>
  <si>
    <t>2.680 (3, 16)</t>
  </si>
  <si>
    <t>F (3, 16) = 79.69</t>
  </si>
  <si>
    <t>Fig6G_mitophagy</t>
  </si>
  <si>
    <t>Tukey's multiple comparisons test</t>
  </si>
  <si>
    <t>A vs. B</t>
  </si>
  <si>
    <t>-66.69 to -24.91</t>
  </si>
  <si>
    <t>A-B</t>
  </si>
  <si>
    <t>A vs. C</t>
  </si>
  <si>
    <t>19.71 to 61.49</t>
  </si>
  <si>
    <t>***</t>
  </si>
  <si>
    <t>A-C</t>
  </si>
  <si>
    <t>A vs. D</t>
  </si>
  <si>
    <t>-81.89 to -40.11</t>
  </si>
  <si>
    <t>B vs. C</t>
  </si>
  <si>
    <t>65.51 to 107.3</t>
  </si>
  <si>
    <t>B-C</t>
  </si>
  <si>
    <t>B vs. D</t>
  </si>
  <si>
    <t>-36.09 to 5.687</t>
  </si>
  <si>
    <t>B-D</t>
  </si>
  <si>
    <t>C vs. D</t>
  </si>
  <si>
    <t>-122.5 to -80.71</t>
  </si>
  <si>
    <t>C-D</t>
  </si>
  <si>
    <t>WT vs. ppg1-null</t>
  </si>
  <si>
    <t>WT vs. FAR9/FAR10-Tamito, ppg1-null</t>
  </si>
  <si>
    <t>ppg1-null vs. FAR9/FAR10-TAmito</t>
  </si>
  <si>
    <t>FAR9/FAR10-TAmito vs. FAR9/FAR10-TAmito, ppg1-null</t>
  </si>
  <si>
    <t>ppg1-null vs. FAR9/FAR10-TAmito, ppg1-null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</si>
</sst>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000"/>
    <numFmt numFmtId="167" formatCode="0.000"/>
    <numFmt numFmtId="168" formatCode="0.000000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MT"/>
      <family val="2"/>
      <charset val="128"/>
    </font>
    <font>
      <b/>
      <sz val="12"/>
      <color rgb="FF0070C0"/>
      <name val="Arial"/>
      <family val="2"/>
    </font>
    <font>
      <b/>
      <sz val="12"/>
      <color theme="9"/>
      <name val="Arial"/>
      <family val="2"/>
    </font>
    <font>
      <b/>
      <sz val="12"/>
      <color rgb="FFFFC000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</cellStyleXfs>
  <cellXfs count="5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3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4" fillId="4" borderId="0" xfId="1" applyFont="1" applyFill="1">
      <alignment vertical="center"/>
    </xf>
    <xf numFmtId="0" fontId="4" fillId="5" borderId="0" xfId="1" applyFont="1" applyFill="1">
      <alignment vertical="center"/>
    </xf>
    <xf numFmtId="0" fontId="4" fillId="6" borderId="0" xfId="1" applyFont="1" applyFill="1">
      <alignment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6" borderId="0" xfId="0" applyFont="1" applyFill="1"/>
    <xf numFmtId="168" fontId="13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1" fontId="4" fillId="0" borderId="0" xfId="2" applyNumberFormat="1" applyFont="1" applyAlignment="1">
      <alignment horizontal="center" vertical="center"/>
    </xf>
    <xf numFmtId="166" fontId="14" fillId="0" borderId="0" xfId="2" applyNumberFormat="1" applyFont="1" applyAlignment="1">
      <alignment horizontal="center"/>
    </xf>
    <xf numFmtId="166" fontId="15" fillId="0" borderId="0" xfId="2" applyNumberFormat="1" applyFont="1" applyAlignment="1">
      <alignment horizontal="center"/>
    </xf>
    <xf numFmtId="11" fontId="15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7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0" fontId="11" fillId="6" borderId="0" xfId="0" applyFont="1" applyFill="1"/>
    <xf numFmtId="0" fontId="4" fillId="0" borderId="0" xfId="3" applyFont="1">
      <alignment vertical="center"/>
    </xf>
    <xf numFmtId="0" fontId="4" fillId="2" borderId="0" xfId="3" applyFont="1" applyFill="1">
      <alignment vertical="center"/>
    </xf>
    <xf numFmtId="0" fontId="4" fillId="7" borderId="1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>
      <alignment vertical="center"/>
    </xf>
    <xf numFmtId="0" fontId="4" fillId="8" borderId="0" xfId="3" applyFont="1" applyFill="1">
      <alignment vertical="center"/>
    </xf>
    <xf numFmtId="0" fontId="4" fillId="0" borderId="0" xfId="3" applyFont="1" applyFill="1">
      <alignment vertical="center"/>
    </xf>
    <xf numFmtId="0" fontId="11" fillId="3" borderId="0" xfId="0" applyFont="1" applyFill="1"/>
    <xf numFmtId="0" fontId="17" fillId="0" borderId="0" xfId="3" applyFont="1" applyAlignment="1">
      <alignment horizontal="left" vertical="center"/>
    </xf>
    <xf numFmtId="0" fontId="17" fillId="0" borderId="1" xfId="3" applyFont="1" applyBorder="1" applyAlignment="1" applyProtection="1">
      <alignment horizontal="left" vertical="center"/>
      <protection locked="0"/>
    </xf>
    <xf numFmtId="0" fontId="17" fillId="0" borderId="0" xfId="3" applyFont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1" fontId="17" fillId="0" borderId="0" xfId="3" applyNumberFormat="1" applyFont="1" applyAlignment="1">
      <alignment horizontal="left" vertical="center"/>
    </xf>
    <xf numFmtId="0" fontId="17" fillId="0" borderId="0" xfId="3" applyFont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/>
      <protection locked="0"/>
    </xf>
    <xf numFmtId="1" fontId="17" fillId="3" borderId="0" xfId="3" applyNumberFormat="1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</cellXfs>
  <cellStyles count="4">
    <cellStyle name="Normal" xfId="0" builtinId="0"/>
    <cellStyle name="Normal 2" xfId="1" xr:uid="{55A3AC44-1E51-3C47-8D19-6FDB6840DA66}"/>
    <cellStyle name="Normal 3" xfId="2" xr:uid="{27E660E1-3714-C540-A97C-B54B8852D312}"/>
    <cellStyle name="Normal 4" xfId="3" xr:uid="{E0B56AB5-E3EA-174F-BFB9-4EC666344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644747046632"/>
          <c:y val="9.3203856168565788E-2"/>
          <c:w val="0.84819410815676055"/>
          <c:h val="0.77654217734630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6835324018294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7F-B740-B796-33A81222CDE6}"/>
                </c:ext>
              </c:extLst>
            </c:dLbl>
            <c:dLbl>
              <c:idx val="1"/>
              <c:layout>
                <c:manualLayout>
                  <c:x val="0"/>
                  <c:y val="-7.4261471131437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7F-B740-B796-33A81222CDE6}"/>
                </c:ext>
              </c:extLst>
            </c:dLbl>
            <c:dLbl>
              <c:idx val="2"/>
              <c:layout>
                <c:manualLayout>
                  <c:x val="0"/>
                  <c:y val="-8.5400691801153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7F-B740-B796-33A81222CDE6}"/>
                </c:ext>
              </c:extLst>
            </c:dLbl>
            <c:dLbl>
              <c:idx val="3"/>
              <c:layout>
                <c:manualLayout>
                  <c:x val="-7.7764447371910836E-17"/>
                  <c:y val="-0.101054732863372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7F-B740-B796-33A81222CDE6}"/>
                </c:ext>
              </c:extLst>
            </c:dLbl>
            <c:dLbl>
              <c:idx val="4"/>
              <c:layout>
                <c:manualLayout>
                  <c:x val="0"/>
                  <c:y val="-9.7695555264337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7F-B740-B796-33A81222C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endParaRPr lang="en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'Fig6C_N1-11'!$C$18:$G$18</c:f>
                <c:numCache>
                  <c:formatCode>General</c:formatCode>
                  <c:ptCount val="5"/>
                </c:numCache>
              </c:numRef>
            </c:plus>
            <c:minus>
              <c:numRef>
                <c:f>'Fig6C_N1-11'!$C$18:$G$18</c:f>
                <c:numCache>
                  <c:formatCode>General</c:formatCode>
                  <c:ptCount val="5"/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'Fig6C_N1-11'!$C$2:$G$2</c:f>
              <c:strCache>
                <c:ptCount val="5"/>
                <c:pt idx="0">
                  <c:v>P.C.</c:v>
                </c:pt>
                <c:pt idx="1">
                  <c:v>Far9TM mito</c:v>
                </c:pt>
                <c:pt idx="2">
                  <c:v>Far10TM mito</c:v>
                </c:pt>
                <c:pt idx="3">
                  <c:v>Far9/10 TM mito</c:v>
                </c:pt>
                <c:pt idx="4">
                  <c:v>N.C.</c:v>
                </c:pt>
              </c:strCache>
            </c:strRef>
          </c:cat>
          <c:val>
            <c:numRef>
              <c:f>'Fig6C_N1-11'!$C$17:$G$17</c:f>
              <c:numCache>
                <c:formatCode>0.0000</c:formatCode>
                <c:ptCount val="5"/>
                <c:pt idx="0">
                  <c:v>0.15898129999999999</c:v>
                </c:pt>
                <c:pt idx="1">
                  <c:v>0.16028905454545453</c:v>
                </c:pt>
                <c:pt idx="2">
                  <c:v>0.16581642727272727</c:v>
                </c:pt>
                <c:pt idx="3">
                  <c:v>0.16902054545454545</c:v>
                </c:pt>
                <c:pt idx="4">
                  <c:v>0.12106542090909091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7F-B740-B796-33A81222CD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2657744"/>
        <c:axId val="2010108288"/>
      </c:barChart>
      <c:catAx>
        <c:axId val="119265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2010108288"/>
        <c:crosses val="autoZero"/>
        <c:auto val="1"/>
        <c:lblAlgn val="ctr"/>
        <c:lblOffset val="100"/>
        <c:noMultiLvlLbl val="0"/>
      </c:catAx>
      <c:valAx>
        <c:axId val="2010108288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r>
                  <a:rPr lang="en-US"/>
                  <a:t>Fluorescent signals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1086296248515449E-2"/>
              <c:y val="0.31445362424816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Hiragino Kaku Gothic Pro W3" panose="020B0300000000000000" pitchFamily="34" charset="-128"/>
                  <a:cs typeface="Arial" panose="020B0604020202020204" pitchFamily="34" charset="0"/>
                </a:defRPr>
              </a:pPr>
              <a:endParaRPr lang="en-JP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119265774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ea typeface="Hiragino Kaku Gothic Pro W3" panose="020B0300000000000000" pitchFamily="34" charset="-128"/>
          <a:cs typeface="Arial" panose="020B0604020202020204" pitchFamily="34" charset="0"/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644747046632"/>
          <c:y val="9.3203856168565788E-2"/>
          <c:w val="0.84819410815676055"/>
          <c:h val="0.77654217734630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236608844100198E-17"/>
                  <c:y val="-0.168077606857213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1C-7C4F-83FD-F47994588844}"/>
                </c:ext>
              </c:extLst>
            </c:dLbl>
            <c:dLbl>
              <c:idx val="1"/>
              <c:layout>
                <c:manualLayout>
                  <c:x val="2.1850052551957103E-3"/>
                  <c:y val="-0.111802526040372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1C-7C4F-83FD-F47994588844}"/>
                </c:ext>
              </c:extLst>
            </c:dLbl>
            <c:dLbl>
              <c:idx val="2"/>
              <c:layout>
                <c:manualLayout>
                  <c:x val="-8.0946435376400792E-17"/>
                  <c:y val="-9.8045270666707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1C-7C4F-83FD-F47994588844}"/>
                </c:ext>
              </c:extLst>
            </c:dLbl>
            <c:dLbl>
              <c:idx val="3"/>
              <c:layout>
                <c:manualLayout>
                  <c:x val="2.2076555584508097E-3"/>
                  <c:y val="-8.4038803428606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1C-7C4F-83FD-F479945888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endParaRPr lang="en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'Fig6C_N1-11'!$J$18:$N$18</c:f>
                <c:numCache>
                  <c:formatCode>General</c:formatCode>
                  <c:ptCount val="5"/>
                </c:numCache>
              </c:numRef>
            </c:plus>
            <c:minus>
              <c:numRef>
                <c:f>'Fig6C_N1-11'!$J$18:$N$18</c:f>
                <c:numCache>
                  <c:formatCode>General</c:formatCode>
                  <c:ptCount val="5"/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'Fig6C_N1-11'!$C$2:$G$2</c:f>
              <c:strCache>
                <c:ptCount val="5"/>
                <c:pt idx="0">
                  <c:v>P.C.</c:v>
                </c:pt>
                <c:pt idx="1">
                  <c:v>Far9TM mito</c:v>
                </c:pt>
                <c:pt idx="2">
                  <c:v>Far10TM mito</c:v>
                </c:pt>
                <c:pt idx="3">
                  <c:v>Far9/10 TM mito</c:v>
                </c:pt>
                <c:pt idx="4">
                  <c:v>N.C.</c:v>
                </c:pt>
              </c:strCache>
            </c:strRef>
          </c:cat>
          <c:val>
            <c:numRef>
              <c:f>'Fig6C_N1-11'!$J$17:$N$17</c:f>
              <c:numCache>
                <c:formatCode>0.0000</c:formatCode>
                <c:ptCount val="5"/>
                <c:pt idx="0">
                  <c:v>8.4116271818181817E-3</c:v>
                </c:pt>
                <c:pt idx="1">
                  <c:v>6.6090694545454546E-3</c:v>
                </c:pt>
                <c:pt idx="2">
                  <c:v>5.1892468181818181E-3</c:v>
                </c:pt>
                <c:pt idx="3">
                  <c:v>4.4556100909090906E-3</c:v>
                </c:pt>
                <c:pt idx="4">
                  <c:v>2.6630511727272727E-4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1C-7C4F-83FD-F47994588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2657744"/>
        <c:axId val="2010108288"/>
      </c:barChart>
      <c:catAx>
        <c:axId val="119265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2010108288"/>
        <c:crosses val="autoZero"/>
        <c:auto val="1"/>
        <c:lblAlgn val="ctr"/>
        <c:lblOffset val="100"/>
        <c:noMultiLvlLbl val="0"/>
      </c:catAx>
      <c:valAx>
        <c:axId val="2010108288"/>
        <c:scaling>
          <c:orientation val="minMax"/>
          <c:max val="1.2000000000000002E-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r>
                  <a:rPr lang="en-US"/>
                  <a:t>Luminescent signals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1086239543839258E-2"/>
              <c:y val="0.34596828803472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Hiragino Kaku Gothic Pro W3" panose="020B0300000000000000" pitchFamily="34" charset="-128"/>
                  <a:cs typeface="Arial" panose="020B0604020202020204" pitchFamily="34" charset="0"/>
                </a:defRPr>
              </a:pPr>
              <a:endParaRPr lang="en-JP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1192657744"/>
        <c:crosses val="autoZero"/>
        <c:crossBetween val="between"/>
        <c:majorUnit val="3.0000000000000009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ea typeface="Hiragino Kaku Gothic Pro W3" panose="020B0300000000000000" pitchFamily="34" charset="-128"/>
          <a:cs typeface="Arial" panose="020B0604020202020204" pitchFamily="34" charset="0"/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644747046632"/>
          <c:y val="9.3203856168565788E-2"/>
          <c:w val="0.84819410815676055"/>
          <c:h val="0.77654217734630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236608844100198E-17"/>
                  <c:y val="-0.14706790600006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4-A540-BD6D-261365CB3102}"/>
                </c:ext>
              </c:extLst>
            </c:dLbl>
            <c:dLbl>
              <c:idx val="2"/>
              <c:layout>
                <c:manualLayout>
                  <c:x val="-8.0946435376400792E-17"/>
                  <c:y val="-7.703556980955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4-A540-BD6D-261365CB3102}"/>
                </c:ext>
              </c:extLst>
            </c:dLbl>
            <c:dLbl>
              <c:idx val="3"/>
              <c:layout>
                <c:manualLayout>
                  <c:x val="-8.0946435376400792E-17"/>
                  <c:y val="-0.101546887476233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4-A540-BD6D-261365CB31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endParaRPr lang="en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'Fig6C_N1-11'!$B$53:$F$53</c:f>
                <c:numCache>
                  <c:formatCode>General</c:formatCode>
                  <c:ptCount val="5"/>
                </c:numCache>
              </c:numRef>
            </c:plus>
            <c:minus>
              <c:numRef>
                <c:f>'Fig6C_N1-11'!$B$53:$F$53</c:f>
                <c:numCache>
                  <c:formatCode>General</c:formatCode>
                  <c:ptCount val="5"/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'Fig6C_N1-11'!$C$2:$G$2</c:f>
              <c:strCache>
                <c:ptCount val="5"/>
                <c:pt idx="0">
                  <c:v>P.C.</c:v>
                </c:pt>
                <c:pt idx="1">
                  <c:v>Far9TM mito</c:v>
                </c:pt>
                <c:pt idx="2">
                  <c:v>Far10TM mito</c:v>
                </c:pt>
                <c:pt idx="3">
                  <c:v>Far9/10 TM mito</c:v>
                </c:pt>
                <c:pt idx="4">
                  <c:v>N.C.</c:v>
                </c:pt>
              </c:strCache>
            </c:strRef>
          </c:cat>
          <c:val>
            <c:numRef>
              <c:f>'Fig6C_N1-11'!$B$52:$F$52</c:f>
              <c:numCache>
                <c:formatCode>0.0000</c:formatCode>
                <c:ptCount val="5"/>
                <c:pt idx="0">
                  <c:v>5.3620595629313456E-2</c:v>
                </c:pt>
                <c:pt idx="1">
                  <c:v>3.9561263989492057E-2</c:v>
                </c:pt>
                <c:pt idx="2">
                  <c:v>3.091200341827318E-2</c:v>
                </c:pt>
                <c:pt idx="3">
                  <c:v>2.5465560401738186E-2</c:v>
                </c:pt>
                <c:pt idx="4">
                  <c:v>2.4019528295487519E-3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4-A540-BD6D-261365CB31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2657744"/>
        <c:axId val="2010108288"/>
      </c:barChart>
      <c:catAx>
        <c:axId val="119265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2010108288"/>
        <c:crosses val="autoZero"/>
        <c:auto val="1"/>
        <c:lblAlgn val="ctr"/>
        <c:lblOffset val="100"/>
        <c:noMultiLvlLbl val="0"/>
      </c:catAx>
      <c:valAx>
        <c:axId val="2010108288"/>
        <c:scaling>
          <c:orientation val="minMax"/>
          <c:max val="8.0000000000000016E-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r>
                  <a:rPr lang="en-US" altLang="ja-JP"/>
                  <a:t>Luminescent</a:t>
                </a:r>
                <a:r>
                  <a:rPr lang="en-US" altLang="ja-JP" baseline="0"/>
                  <a:t> signals/ Fluorescentsignals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1086239543839258E-2"/>
              <c:y val="0.14287451308226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Hiragino Kaku Gothic Pro W3" panose="020B0300000000000000" pitchFamily="34" charset="-128"/>
                  <a:cs typeface="Arial" panose="020B0604020202020204" pitchFamily="34" charset="0"/>
                </a:defRPr>
              </a:pPr>
              <a:endParaRPr lang="en-JP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11926577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ea typeface="Hiragino Kaku Gothic Pro W3" panose="020B0300000000000000" pitchFamily="34" charset="-128"/>
          <a:cs typeface="Arial" panose="020B0604020202020204" pitchFamily="34" charset="0"/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644747046632"/>
          <c:y val="9.3203856168565788E-2"/>
          <c:w val="0.84819410815676055"/>
          <c:h val="0.77654217734630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0.133061438761960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3-0C40-992E-D1FCABE5C1C5}"/>
                </c:ext>
              </c:extLst>
            </c:dLbl>
            <c:dLbl>
              <c:idx val="2"/>
              <c:layout>
                <c:manualLayout>
                  <c:x val="0"/>
                  <c:y val="-7.3533953000030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43-0C40-992E-D1FCABE5C1C5}"/>
                </c:ext>
              </c:extLst>
            </c:dLbl>
            <c:dLbl>
              <c:idx val="3"/>
              <c:layout>
                <c:manualLayout>
                  <c:x val="-2.2092812077498334E-3"/>
                  <c:y val="-6.8944905791486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3-0C40-992E-D1FCABE5C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endParaRPr lang="en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'Fig6C_N1-11'!$I$53:$M$53</c:f>
                <c:numCache>
                  <c:formatCode>General</c:formatCode>
                  <c:ptCount val="5"/>
                </c:numCache>
              </c:numRef>
            </c:plus>
            <c:minus>
              <c:numRef>
                <c:f>'Fig6C_N1-11'!$I$53:$M$53</c:f>
                <c:numCache>
                  <c:formatCode>General</c:formatCode>
                  <c:ptCount val="5"/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'Fig6C_N1-11'!$C$2:$G$2</c:f>
              <c:strCache>
                <c:ptCount val="5"/>
                <c:pt idx="0">
                  <c:v>P.C.</c:v>
                </c:pt>
                <c:pt idx="1">
                  <c:v>Far9TM mito</c:v>
                </c:pt>
                <c:pt idx="2">
                  <c:v>Far10TM mito</c:v>
                </c:pt>
                <c:pt idx="3">
                  <c:v>Far9/10 TM mito</c:v>
                </c:pt>
                <c:pt idx="4">
                  <c:v>N.C.</c:v>
                </c:pt>
              </c:strCache>
            </c:strRef>
          </c:cat>
          <c:val>
            <c:numRef>
              <c:f>'Fig6C_N1-11'!$I$52:$M$52</c:f>
              <c:numCache>
                <c:formatCode>0</c:formatCode>
                <c:ptCount val="5"/>
                <c:pt idx="0">
                  <c:v>100</c:v>
                </c:pt>
                <c:pt idx="1">
                  <c:v>83.046982312250805</c:v>
                </c:pt>
                <c:pt idx="2">
                  <c:v>59.564497259010174</c:v>
                </c:pt>
                <c:pt idx="3">
                  <c:v>48.271973084495585</c:v>
                </c:pt>
                <c:pt idx="4">
                  <c:v>4.0547643629077248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43-0C40-992E-D1FCABE5C1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2657744"/>
        <c:axId val="2010108288"/>
      </c:barChart>
      <c:catAx>
        <c:axId val="119265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2010108288"/>
        <c:crosses val="autoZero"/>
        <c:auto val="1"/>
        <c:lblAlgn val="ctr"/>
        <c:lblOffset val="100"/>
        <c:noMultiLvlLbl val="0"/>
      </c:catAx>
      <c:valAx>
        <c:axId val="2010108288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Hiragino Kaku Gothic Pro W3" panose="020B0300000000000000" pitchFamily="34" charset="-128"/>
                    <a:cs typeface="Arial" panose="020B0604020202020204" pitchFamily="34" charset="0"/>
                  </a:defRPr>
                </a:pPr>
                <a:r>
                  <a:rPr lang="en-US" altLang="ja-JP"/>
                  <a:t>Luminescent</a:t>
                </a:r>
                <a:r>
                  <a:rPr lang="en-US" altLang="ja-JP" baseline="0"/>
                  <a:t> signals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1086296248515449E-2"/>
              <c:y val="0.31445362424816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Hiragino Kaku Gothic Pro W3" panose="020B0300000000000000" pitchFamily="34" charset="-128"/>
                  <a:cs typeface="Arial" panose="020B0604020202020204" pitchFamily="34" charset="0"/>
                </a:defRPr>
              </a:pPr>
              <a:endParaRPr lang="en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Hiragino Kaku Gothic Pro W3" panose="020B0300000000000000" pitchFamily="34" charset="-128"/>
                <a:cs typeface="Arial" panose="020B0604020202020204" pitchFamily="34" charset="0"/>
              </a:defRPr>
            </a:pPr>
            <a:endParaRPr lang="en-JP"/>
          </a:p>
        </c:txPr>
        <c:crossAx val="11926577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ea typeface="Hiragino Kaku Gothic Pro W3" panose="020B0300000000000000" pitchFamily="34" charset="-128"/>
          <a:cs typeface="Arial" panose="020B0604020202020204" pitchFamily="34" charset="0"/>
        </a:defRPr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514835</xdr:colOff>
      <xdr:row>19</xdr:row>
      <xdr:rowOff>32269</xdr:rowOff>
    </xdr:from>
    <xdr:to>
      <xdr:col>4</xdr:col>
      <xdr:colOff>1304402</xdr:colOff>
      <xdr:row>34</xdr:row>
      <xdr:rowOff>116148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3597B75-FD5D-824F-9CF9-493C30E79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33171</xdr:colOff>
      <xdr:row>18</xdr:row>
      <xdr:rowOff>189115</xdr:rowOff>
    </xdr:from>
    <xdr:to>
      <xdr:col>12</xdr:col>
      <xdr:colOff>105114</xdr:colOff>
      <xdr:row>34</xdr:row>
      <xdr:rowOff>39141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1474768-7514-D74A-842B-676582EB9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258280</xdr:colOff>
      <xdr:row>54</xdr:row>
      <xdr:rowOff>19142</xdr:rowOff>
    </xdr:from>
    <xdr:to>
      <xdr:col>4</xdr:col>
      <xdr:colOff>1090083</xdr:colOff>
      <xdr:row>69</xdr:row>
      <xdr:rowOff>73840</xdr:rowOff>
    </xdr:to>
    <xdr:graphicFrame macro="">
      <xdr:nvGraphicFramePr>
        <xdr:cNvPr id="4" name="グラフ 5">
          <a:extLst>
            <a:ext uri="{FF2B5EF4-FFF2-40B4-BE49-F238E27FC236}">
              <a16:creationId xmlns:a16="http://schemas.microsoft.com/office/drawing/2014/main" id="{2A46FD5E-D5A1-C542-B595-529FAF05B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330200</xdr:colOff>
      <xdr:row>53</xdr:row>
      <xdr:rowOff>194734</xdr:rowOff>
    </xdr:from>
    <xdr:to>
      <xdr:col>11</xdr:col>
      <xdr:colOff>1138376</xdr:colOff>
      <xdr:row>69</xdr:row>
      <xdr:rowOff>37030</xdr:rowOff>
    </xdr:to>
    <xdr:graphicFrame macro="">
      <xdr:nvGraphicFramePr>
        <xdr:cNvPr id="5" name="グラフ 6">
          <a:extLst>
            <a:ext uri="{FF2B5EF4-FFF2-40B4-BE49-F238E27FC236}">
              <a16:creationId xmlns:a16="http://schemas.microsoft.com/office/drawing/2014/main" id="{E0633B65-62B7-4A4C-A412-30B4FA1B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0201211%20TEFpmitoDHFRmCherry%20Far8%203GFP%20get1%20get2%20FAR9%20FAR10%20GEM1%20TA%20SDG24h%20N1%20quantification&#12398;&#12467;&#12498;&#12442;&#12540;.xlsx?90528AD5" TargetMode="External"/><Relationship Id="rId1" Type="http://schemas.openxmlformats.org/officeDocument/2006/relationships/externalLinkPath" Target="file:///90528AD5/20201211%20TEFpmitoDHFRmCherry%20Far8%203GFP%20get1%20get2%20FAR9%20FAR10%20GEM1%20TA%20SDG24h%20N1%20quantification&#12398;&#12467;&#12498;&#12442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g6C_FAR9_10-TAmito_NanoBiT_N1-11.xlsx?90528AD5" TargetMode="External"/><Relationship Id="rId1" Type="http://schemas.openxmlformats.org/officeDocument/2006/relationships/externalLinkPath" Target="file:///90528AD5/Fig6C_FAR9_10-TAmito_NanoBiT_N1-1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20201110%20TEFpmitoDHFRmCherry%20far9%20far10%20Gem1%20TA%20mitophagy%20N1&#12540;N3%20-%20Copy&#12398;&#12467;&#12498;&#12442;&#12540;.xlsx?90528AD5" TargetMode="External"/><Relationship Id="rId1" Type="http://schemas.openxmlformats.org/officeDocument/2006/relationships/externalLinkPath" Target="file:///90528AD5/20201110%20TEFpmitoDHFRmCherry%20far9%20far10%20Gem1%20TA%20mitophagy%20N1&#12540;N3%20-%20Copy&#12398;&#12467;&#12498;&#12442;&#12540;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g6G_FAR9,10-TAmito%20ppg1%20KO%20data%20set.xlsx?90528AD5" TargetMode="External"/><Relationship Id="rId1" Type="http://schemas.openxmlformats.org/officeDocument/2006/relationships/externalLinkPath" Target="file:///90528AD5/Fig6G_FAR9,10-TAmito%20ppg1%20KO%20data%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H4">
            <v>12.045409567673568</v>
          </cell>
          <cell r="I4">
            <v>2.5588018082471602</v>
          </cell>
        </row>
        <row r="5">
          <cell r="H5">
            <v>92.331706754783681</v>
          </cell>
          <cell r="I5">
            <v>3.5838411626923046</v>
          </cell>
        </row>
        <row r="6">
          <cell r="H6">
            <v>86.086202450736906</v>
          </cell>
          <cell r="I6">
            <v>2.1838861931476687</v>
          </cell>
        </row>
        <row r="7">
          <cell r="H7">
            <v>97.637167543073545</v>
          </cell>
          <cell r="I7">
            <v>1.8575937664659699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C2" t="str">
            <v>P.C.</v>
          </cell>
          <cell r="D2" t="str">
            <v>Far9TM mito</v>
          </cell>
          <cell r="E2" t="str">
            <v>Far10TM mito</v>
          </cell>
          <cell r="F2" t="str">
            <v>Far9/10 TM mito</v>
          </cell>
          <cell r="G2" t="str">
            <v>N.C.</v>
          </cell>
        </row>
        <row r="17">
          <cell r="C17">
            <v>0.15898129999999999</v>
          </cell>
          <cell r="D17">
            <v>0.16028905454545453</v>
          </cell>
          <cell r="E17">
            <v>0.16581642727272727</v>
          </cell>
          <cell r="F17">
            <v>0.16902054545454545</v>
          </cell>
          <cell r="G17">
            <v>0.12106542090909091</v>
          </cell>
          <cell r="J17">
            <v>8.4116271818181817E-3</v>
          </cell>
          <cell r="K17">
            <v>6.6090694545454546E-3</v>
          </cell>
          <cell r="L17">
            <v>5.1892468181818181E-3</v>
          </cell>
          <cell r="M17">
            <v>4.4556100909090906E-3</v>
          </cell>
          <cell r="N17">
            <v>2.6630511727272727E-4</v>
          </cell>
        </row>
        <row r="18">
          <cell r="C18">
            <v>1.3799278610459712E-2</v>
          </cell>
          <cell r="D18">
            <v>1.5303155250432602E-2</v>
          </cell>
          <cell r="E18">
            <v>1.4023294201894666E-2</v>
          </cell>
          <cell r="F18">
            <v>2.4204006851960638E-2</v>
          </cell>
          <cell r="G18">
            <v>1.8329282747484795E-2</v>
          </cell>
          <cell r="J18">
            <v>2.9812259136650825E-3</v>
          </cell>
          <cell r="K18">
            <v>1.7313493364386635E-3</v>
          </cell>
          <cell r="L18">
            <v>2.3735748288813575E-3</v>
          </cell>
          <cell r="M18">
            <v>2.1477788885020752E-3</v>
          </cell>
          <cell r="N18">
            <v>3.7192825852162999E-4</v>
          </cell>
        </row>
        <row r="52">
          <cell r="B52">
            <v>5.3620595629313456E-2</v>
          </cell>
          <cell r="C52">
            <v>3.9561263989492057E-2</v>
          </cell>
          <cell r="D52">
            <v>3.091200341827318E-2</v>
          </cell>
          <cell r="E52">
            <v>2.5465560401738186E-2</v>
          </cell>
          <cell r="F52">
            <v>2.4019528295487519E-3</v>
          </cell>
          <cell r="I52">
            <v>100</v>
          </cell>
          <cell r="J52">
            <v>83.046982312250805</v>
          </cell>
          <cell r="K52">
            <v>59.564497259010174</v>
          </cell>
          <cell r="L52">
            <v>48.271973084495585</v>
          </cell>
          <cell r="M52">
            <v>4.0547643629077248</v>
          </cell>
        </row>
        <row r="53">
          <cell r="B53">
            <v>1.852211876625233E-2</v>
          </cell>
          <cell r="C53">
            <v>1.1360082061146557E-2</v>
          </cell>
          <cell r="D53">
            <v>1.3468753205759493E-2</v>
          </cell>
          <cell r="E53">
            <v>1.2581812122505925E-2</v>
          </cell>
          <cell r="F53">
            <v>3.4815865614412508E-3</v>
          </cell>
          <cell r="I53">
            <v>0</v>
          </cell>
          <cell r="J53">
            <v>21.389807406880738</v>
          </cell>
          <cell r="K53">
            <v>16.515431275723579</v>
          </cell>
          <cell r="L53">
            <v>12.286472779549035</v>
          </cell>
          <cell r="M53">
            <v>5.5054877486462548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102 N1"/>
      <sheetName val="20201102 N2"/>
      <sheetName val="20201110 N3"/>
      <sheetName val="N1-3"/>
    </sheetNames>
    <sheetDataSet>
      <sheetData sheetId="0" refreshError="1"/>
      <sheetData sheetId="1" refreshError="1"/>
      <sheetData sheetId="2" refreshError="1"/>
      <sheetData sheetId="3">
        <row r="3">
          <cell r="F3">
            <v>0.39551234424762577</v>
          </cell>
          <cell r="G3">
            <v>0.34327033912229754</v>
          </cell>
        </row>
        <row r="4">
          <cell r="F4">
            <v>100</v>
          </cell>
          <cell r="G4">
            <v>0</v>
          </cell>
        </row>
        <row r="5">
          <cell r="F5">
            <v>0.31537958929260418</v>
          </cell>
          <cell r="G5">
            <v>0.27890139430609034</v>
          </cell>
        </row>
        <row r="6">
          <cell r="F6">
            <v>21.764277020641558</v>
          </cell>
          <cell r="G6">
            <v>3.302131447238609</v>
          </cell>
        </row>
        <row r="7">
          <cell r="F7">
            <v>0.2048045932142698</v>
          </cell>
          <cell r="G7">
            <v>0.23038851689546447</v>
          </cell>
        </row>
        <row r="8">
          <cell r="F8">
            <v>23.921066899530931</v>
          </cell>
          <cell r="G8">
            <v>6.0690084152361292</v>
          </cell>
        </row>
        <row r="9">
          <cell r="F9">
            <v>0.46653071064517154</v>
          </cell>
          <cell r="G9">
            <v>0.27176912869671821</v>
          </cell>
        </row>
        <row r="10">
          <cell r="F10">
            <v>70.701903792321261</v>
          </cell>
          <cell r="G10">
            <v>4.3586347074697649</v>
          </cell>
        </row>
        <row r="11">
          <cell r="F11">
            <v>0.35612116130612831</v>
          </cell>
          <cell r="G11">
            <v>0.31262983089878543</v>
          </cell>
        </row>
        <row r="12">
          <cell r="F12">
            <v>0.11520538783478274</v>
          </cell>
          <cell r="G12">
            <v>0.14931399274498391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.0607 n=1"/>
      <sheetName val="2022.0610 n=2"/>
      <sheetName val="2022.0617 n=3"/>
      <sheetName val="2022.0628 n=4"/>
      <sheetName val="2022.0628 n=5"/>
      <sheetName val="data 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J3">
            <v>0.63509352047238488</v>
          </cell>
          <cell r="K3">
            <v>0.35545049643722915</v>
          </cell>
        </row>
        <row r="4">
          <cell r="J4">
            <v>65.896687175498982</v>
          </cell>
          <cell r="K4">
            <v>4.9546795251542504</v>
          </cell>
        </row>
        <row r="5">
          <cell r="J5">
            <v>100</v>
          </cell>
          <cell r="K5">
            <v>0</v>
          </cell>
        </row>
        <row r="6">
          <cell r="J6">
            <v>7.0473909364731737</v>
          </cell>
          <cell r="K6">
            <v>2.6811487854375384</v>
          </cell>
        </row>
        <row r="7">
          <cell r="J7">
            <v>106.24699136921114</v>
          </cell>
          <cell r="K7">
            <v>8.8842752306501804</v>
          </cell>
        </row>
        <row r="8">
          <cell r="J8">
            <v>145.98306085852033</v>
          </cell>
          <cell r="K8">
            <v>11.321032501969999</v>
          </cell>
        </row>
        <row r="9">
          <cell r="J9">
            <v>1.2940956633168195</v>
          </cell>
          <cell r="K9">
            <v>0.25289612553562962</v>
          </cell>
        </row>
        <row r="10">
          <cell r="J10">
            <v>32.58049905885062</v>
          </cell>
          <cell r="K10">
            <v>3.2189592173675643</v>
          </cell>
        </row>
        <row r="11">
          <cell r="J11">
            <v>59.38762740902213</v>
          </cell>
          <cell r="K11">
            <v>3.6396669848914525</v>
          </cell>
        </row>
        <row r="12">
          <cell r="J12">
            <v>8.0840489537324665</v>
          </cell>
          <cell r="K12">
            <v>2.5317356540106308</v>
          </cell>
        </row>
        <row r="13">
          <cell r="J13">
            <v>107.95202338429934</v>
          </cell>
          <cell r="K13">
            <v>6.5227198868026441</v>
          </cell>
        </row>
        <row r="14">
          <cell r="J14">
            <v>161.02536689779998</v>
          </cell>
          <cell r="K14">
            <v>16.797307973768255</v>
          </cell>
        </row>
        <row r="15">
          <cell r="J15">
            <v>1.1424734700912667</v>
          </cell>
          <cell r="K15">
            <v>0.42849307097248523</v>
          </cell>
        </row>
        <row r="16">
          <cell r="J16">
            <v>0.48231297934758349</v>
          </cell>
          <cell r="K16">
            <v>0.19295649814704435</v>
          </cell>
        </row>
        <row r="17">
          <cell r="J17">
            <v>0.1939055931245639</v>
          </cell>
          <cell r="K17">
            <v>0.29556238442664701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1D18-1506-974E-B6A5-11429813F6F6}">
  <dimension ref="B2:J21"/>
  <sheetViews>
    <sheetView zoomScale="75" workbookViewId="0">
      <selection activeCell="C41" sqref="C41"/>
    </sheetView>
  </sheetViews>
  <sheetFormatPr baseColWidth="10" defaultColWidth="10.6640625" defaultRowHeight="16"/>
  <cols>
    <col min="1" max="1" width="10.6640625" style="3"/>
    <col min="2" max="2" width="5.5" style="4" customWidth="1"/>
    <col min="3" max="3" width="92.33203125" style="3" bestFit="1" customWidth="1"/>
    <col min="4" max="4" width="23" style="3" bestFit="1" customWidth="1"/>
    <col min="5" max="5" width="17.6640625" style="3" bestFit="1" customWidth="1"/>
    <col min="6" max="6" width="39.6640625" style="3" bestFit="1" customWidth="1"/>
    <col min="7" max="8" width="10.6640625" style="3"/>
    <col min="9" max="9" width="12.6640625" style="3" bestFit="1" customWidth="1"/>
    <col min="10" max="16384" width="10.6640625" style="3"/>
  </cols>
  <sheetData>
    <row r="2" spans="2:10">
      <c r="B2" s="1" t="s">
        <v>0</v>
      </c>
      <c r="C2" s="2" t="s">
        <v>1</v>
      </c>
    </row>
    <row r="3" spans="2:10">
      <c r="D3" s="3" t="s">
        <v>2</v>
      </c>
      <c r="E3" s="3" t="s">
        <v>3</v>
      </c>
      <c r="F3" s="3" t="s">
        <v>4</v>
      </c>
      <c r="G3" s="3" t="s">
        <v>5</v>
      </c>
      <c r="I3" s="5" t="s">
        <v>6</v>
      </c>
      <c r="J3" s="5" t="s">
        <v>7</v>
      </c>
    </row>
    <row r="4" spans="2:10">
      <c r="C4" s="3" t="s">
        <v>8</v>
      </c>
      <c r="D4" s="3" t="s">
        <v>9</v>
      </c>
      <c r="E4" s="3">
        <v>163</v>
      </c>
      <c r="F4" s="3">
        <v>22</v>
      </c>
      <c r="G4" s="11">
        <f t="shared" ref="G4:G7" si="0">F4/E4* 100</f>
        <v>13.496932515337424</v>
      </c>
      <c r="I4" s="6">
        <f>AVERAGE(G4,G11,G18)</f>
        <v>12.045409567673568</v>
      </c>
      <c r="J4" s="6">
        <f>STDEV(G4,G11,G18)</f>
        <v>2.5588018082471602</v>
      </c>
    </row>
    <row r="5" spans="2:10">
      <c r="C5" s="3" t="s">
        <v>10</v>
      </c>
      <c r="D5" s="3" t="s">
        <v>9</v>
      </c>
      <c r="E5" s="3">
        <v>104</v>
      </c>
      <c r="F5" s="3">
        <v>99</v>
      </c>
      <c r="G5" s="11">
        <f t="shared" si="0"/>
        <v>95.192307692307693</v>
      </c>
      <c r="I5" s="6">
        <f>AVERAGE(G5,G12,G19)</f>
        <v>92.331706754783681</v>
      </c>
      <c r="J5" s="6">
        <f>STDEV(G5,G12,G19)</f>
        <v>3.5838411626923046</v>
      </c>
    </row>
    <row r="6" spans="2:10">
      <c r="C6" s="3" t="s">
        <v>11</v>
      </c>
      <c r="D6" s="3" t="s">
        <v>9</v>
      </c>
      <c r="E6" s="3">
        <v>263</v>
      </c>
      <c r="F6" s="3">
        <v>228</v>
      </c>
      <c r="G6" s="11">
        <f t="shared" si="0"/>
        <v>86.692015209125472</v>
      </c>
      <c r="I6" s="6">
        <f>AVERAGE(G6,G13,G20)</f>
        <v>86.086202450736906</v>
      </c>
      <c r="J6" s="6">
        <f>STDEV(G6,G13,G20)</f>
        <v>2.1838861931476687</v>
      </c>
    </row>
    <row r="7" spans="2:10">
      <c r="C7" s="3" t="s">
        <v>12</v>
      </c>
      <c r="D7" s="3" t="s">
        <v>9</v>
      </c>
      <c r="E7" s="3">
        <v>255</v>
      </c>
      <c r="F7" s="3">
        <v>249</v>
      </c>
      <c r="G7" s="11">
        <f t="shared" si="0"/>
        <v>97.647058823529406</v>
      </c>
      <c r="I7" s="6">
        <f>AVERAGE(G7,G14,G21)</f>
        <v>97.637167543073545</v>
      </c>
      <c r="J7" s="6">
        <f>STDEV(G7,G14,G21)</f>
        <v>1.8575937664659699</v>
      </c>
    </row>
    <row r="9" spans="2:10">
      <c r="B9" s="7" t="s">
        <v>13</v>
      </c>
      <c r="C9" s="8" t="s">
        <v>14</v>
      </c>
    </row>
    <row r="10" spans="2:10">
      <c r="D10" s="3" t="s">
        <v>2</v>
      </c>
      <c r="E10" s="3" t="s">
        <v>3</v>
      </c>
      <c r="F10" s="3" t="s">
        <v>4</v>
      </c>
      <c r="G10" s="3" t="s">
        <v>5</v>
      </c>
    </row>
    <row r="11" spans="2:10">
      <c r="C11" s="3" t="s">
        <v>8</v>
      </c>
      <c r="D11" s="3" t="s">
        <v>9</v>
      </c>
      <c r="E11" s="3">
        <v>187</v>
      </c>
      <c r="F11" s="3">
        <v>17</v>
      </c>
      <c r="G11" s="12">
        <f>F11/E11*100</f>
        <v>9.0909090909090917</v>
      </c>
    </row>
    <row r="12" spans="2:10">
      <c r="C12" s="3" t="s">
        <v>10</v>
      </c>
      <c r="D12" s="3" t="s">
        <v>9</v>
      </c>
      <c r="E12" s="3">
        <v>154</v>
      </c>
      <c r="F12" s="3">
        <v>136</v>
      </c>
      <c r="G12" s="12">
        <f>F12/E12*100</f>
        <v>88.311688311688314</v>
      </c>
    </row>
    <row r="13" spans="2:10">
      <c r="C13" s="3" t="s">
        <v>11</v>
      </c>
      <c r="D13" s="3" t="s">
        <v>9</v>
      </c>
      <c r="E13" s="3">
        <v>124</v>
      </c>
      <c r="F13" s="3">
        <v>109</v>
      </c>
      <c r="G13" s="12">
        <f>F13/E13*100</f>
        <v>87.903225806451616</v>
      </c>
    </row>
    <row r="14" spans="2:10">
      <c r="C14" s="3" t="s">
        <v>12</v>
      </c>
      <c r="D14" s="3" t="s">
        <v>9</v>
      </c>
      <c r="E14" s="3">
        <v>196</v>
      </c>
      <c r="F14" s="3">
        <v>195</v>
      </c>
      <c r="G14" s="12">
        <f>F14/E14*100</f>
        <v>99.489795918367349</v>
      </c>
    </row>
    <row r="16" spans="2:10">
      <c r="B16" s="9" t="s">
        <v>15</v>
      </c>
      <c r="C16" s="10" t="s">
        <v>16</v>
      </c>
    </row>
    <row r="17" spans="3:7">
      <c r="D17" s="3" t="s">
        <v>2</v>
      </c>
      <c r="E17" s="3" t="s">
        <v>3</v>
      </c>
      <c r="F17" s="3" t="s">
        <v>4</v>
      </c>
      <c r="G17" s="3" t="s">
        <v>5</v>
      </c>
    </row>
    <row r="18" spans="3:7">
      <c r="C18" s="3" t="s">
        <v>8</v>
      </c>
      <c r="D18" s="3" t="s">
        <v>9</v>
      </c>
      <c r="E18" s="3">
        <v>155</v>
      </c>
      <c r="F18" s="3">
        <v>21</v>
      </c>
      <c r="G18" s="13">
        <f t="shared" ref="G18:G21" si="1">F18/E18* 100</f>
        <v>13.548387096774196</v>
      </c>
    </row>
    <row r="19" spans="3:7">
      <c r="C19" s="3" t="s">
        <v>10</v>
      </c>
      <c r="D19" s="3" t="s">
        <v>9</v>
      </c>
      <c r="E19" s="3">
        <v>169</v>
      </c>
      <c r="F19" s="3">
        <v>158</v>
      </c>
      <c r="G19" s="13">
        <f t="shared" si="1"/>
        <v>93.491124260355036</v>
      </c>
    </row>
    <row r="20" spans="3:7">
      <c r="C20" s="3" t="s">
        <v>11</v>
      </c>
      <c r="D20" s="3" t="s">
        <v>9</v>
      </c>
      <c r="E20" s="3">
        <v>202</v>
      </c>
      <c r="F20" s="3">
        <v>169</v>
      </c>
      <c r="G20" s="13">
        <f t="shared" si="1"/>
        <v>83.663366336633658</v>
      </c>
    </row>
    <row r="21" spans="3:7">
      <c r="C21" s="3" t="s">
        <v>12</v>
      </c>
      <c r="D21" s="3" t="s">
        <v>9</v>
      </c>
      <c r="E21" s="3">
        <v>142</v>
      </c>
      <c r="F21" s="3">
        <v>136</v>
      </c>
      <c r="G21" s="13">
        <f t="shared" si="1"/>
        <v>95.774647887323937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77F2-265F-2C44-A260-CB513B774048}">
  <dimension ref="B2:G31"/>
  <sheetViews>
    <sheetView workbookViewId="0">
      <selection activeCell="C9" sqref="C7:C9"/>
    </sheetView>
  </sheetViews>
  <sheetFormatPr baseColWidth="10" defaultRowHeight="16"/>
  <cols>
    <col min="1" max="1" width="10.83203125" style="17"/>
    <col min="2" max="2" width="39.1640625" style="17" bestFit="1" customWidth="1"/>
    <col min="3" max="3" width="17.5" style="17" bestFit="1" customWidth="1"/>
    <col min="4" max="16384" width="10.83203125" style="17"/>
  </cols>
  <sheetData>
    <row r="2" spans="2:7">
      <c r="B2" s="15" t="s">
        <v>17</v>
      </c>
      <c r="C2" s="39" t="s">
        <v>162</v>
      </c>
      <c r="D2" s="16"/>
      <c r="E2" s="16"/>
      <c r="F2" s="16"/>
      <c r="G2" s="16"/>
    </row>
    <row r="3" spans="2:7">
      <c r="B3" s="15" t="s">
        <v>18</v>
      </c>
      <c r="C3" s="16" t="s">
        <v>19</v>
      </c>
      <c r="D3" s="16"/>
      <c r="E3" s="16"/>
      <c r="F3" s="16"/>
      <c r="G3" s="16"/>
    </row>
    <row r="4" spans="2:7">
      <c r="B4" s="15"/>
      <c r="C4" s="16"/>
      <c r="D4" s="16"/>
      <c r="E4" s="16"/>
      <c r="F4" s="16"/>
      <c r="G4" s="16"/>
    </row>
    <row r="5" spans="2:7">
      <c r="B5" s="15" t="s">
        <v>20</v>
      </c>
      <c r="C5" s="16"/>
      <c r="D5" s="16"/>
      <c r="E5" s="16"/>
      <c r="F5" s="16"/>
      <c r="G5" s="16"/>
    </row>
    <row r="6" spans="2:7">
      <c r="B6" s="15" t="s">
        <v>21</v>
      </c>
      <c r="C6" s="16">
        <v>79.69</v>
      </c>
      <c r="D6" s="16"/>
      <c r="E6" s="16"/>
      <c r="F6" s="16"/>
      <c r="G6" s="16"/>
    </row>
    <row r="7" spans="2:7">
      <c r="B7" s="15" t="s">
        <v>22</v>
      </c>
      <c r="C7" s="39" t="s">
        <v>23</v>
      </c>
      <c r="D7" s="16"/>
      <c r="E7" s="16"/>
      <c r="F7" s="16"/>
      <c r="G7" s="16"/>
    </row>
    <row r="8" spans="2:7">
      <c r="B8" s="15" t="s">
        <v>24</v>
      </c>
      <c r="C8" s="39" t="s">
        <v>25</v>
      </c>
      <c r="D8" s="16"/>
      <c r="E8" s="16"/>
      <c r="F8" s="16"/>
      <c r="G8" s="16"/>
    </row>
    <row r="9" spans="2:7">
      <c r="B9" s="15" t="s">
        <v>26</v>
      </c>
      <c r="C9" s="39" t="s">
        <v>27</v>
      </c>
      <c r="D9" s="16"/>
      <c r="E9" s="16"/>
      <c r="F9" s="16"/>
      <c r="G9" s="16"/>
    </row>
    <row r="10" spans="2:7">
      <c r="B10" s="15" t="s">
        <v>28</v>
      </c>
      <c r="C10" s="16">
        <v>0.93730000000000002</v>
      </c>
      <c r="D10" s="16"/>
      <c r="E10" s="16"/>
      <c r="F10" s="16"/>
      <c r="G10" s="16"/>
    </row>
    <row r="11" spans="2:7">
      <c r="B11" s="15"/>
      <c r="C11" s="16"/>
      <c r="D11" s="16"/>
      <c r="E11" s="16"/>
      <c r="F11" s="16"/>
      <c r="G11" s="16"/>
    </row>
    <row r="12" spans="2:7">
      <c r="B12" s="15" t="s">
        <v>29</v>
      </c>
      <c r="C12" s="16"/>
      <c r="D12" s="16"/>
      <c r="E12" s="16"/>
      <c r="F12" s="16"/>
      <c r="G12" s="16"/>
    </row>
    <row r="13" spans="2:7">
      <c r="B13" s="15" t="s">
        <v>30</v>
      </c>
      <c r="C13" s="16" t="s">
        <v>160</v>
      </c>
      <c r="D13" s="16"/>
      <c r="E13" s="16"/>
      <c r="F13" s="16"/>
      <c r="G13" s="16"/>
    </row>
    <row r="14" spans="2:7">
      <c r="B14" s="15" t="s">
        <v>22</v>
      </c>
      <c r="C14" s="16">
        <v>8.1900000000000001E-2</v>
      </c>
      <c r="D14" s="16"/>
      <c r="E14" s="16"/>
      <c r="F14" s="16"/>
      <c r="G14" s="16"/>
    </row>
    <row r="15" spans="2:7">
      <c r="B15" s="15" t="s">
        <v>24</v>
      </c>
      <c r="C15" s="16" t="s">
        <v>32</v>
      </c>
      <c r="D15" s="16"/>
      <c r="E15" s="16"/>
      <c r="F15" s="16"/>
      <c r="G15" s="16"/>
    </row>
    <row r="16" spans="2:7">
      <c r="B16" s="15" t="s">
        <v>33</v>
      </c>
      <c r="C16" s="16" t="s">
        <v>34</v>
      </c>
      <c r="D16" s="16"/>
      <c r="E16" s="16"/>
      <c r="F16" s="16"/>
      <c r="G16" s="16"/>
    </row>
    <row r="17" spans="2:7">
      <c r="B17" s="15"/>
      <c r="C17" s="16"/>
      <c r="D17" s="16"/>
      <c r="E17" s="16"/>
      <c r="F17" s="16"/>
      <c r="G17" s="16"/>
    </row>
    <row r="18" spans="2:7">
      <c r="B18" s="15" t="s">
        <v>35</v>
      </c>
      <c r="C18" s="16"/>
      <c r="D18" s="16"/>
      <c r="E18" s="16"/>
      <c r="F18" s="16"/>
      <c r="G18" s="16"/>
    </row>
    <row r="19" spans="2:7">
      <c r="B19" s="15" t="s">
        <v>36</v>
      </c>
      <c r="C19" s="16"/>
      <c r="D19" s="16"/>
      <c r="E19" s="16"/>
      <c r="F19" s="16"/>
      <c r="G19" s="16"/>
    </row>
    <row r="20" spans="2:7">
      <c r="B20" s="15" t="s">
        <v>22</v>
      </c>
      <c r="C20" s="16"/>
      <c r="D20" s="16"/>
      <c r="E20" s="16"/>
      <c r="F20" s="16"/>
      <c r="G20" s="16"/>
    </row>
    <row r="21" spans="2:7">
      <c r="B21" s="15" t="s">
        <v>24</v>
      </c>
      <c r="C21" s="16"/>
      <c r="D21" s="16"/>
      <c r="E21" s="16"/>
      <c r="F21" s="16"/>
      <c r="G21" s="16"/>
    </row>
    <row r="22" spans="2:7">
      <c r="B22" s="15" t="s">
        <v>33</v>
      </c>
      <c r="C22" s="16"/>
      <c r="D22" s="16"/>
      <c r="E22" s="16"/>
      <c r="F22" s="16"/>
      <c r="G22" s="16"/>
    </row>
    <row r="23" spans="2:7">
      <c r="B23" s="15"/>
      <c r="C23" s="16"/>
      <c r="D23" s="16"/>
      <c r="E23" s="16"/>
      <c r="F23" s="16"/>
      <c r="G23" s="16"/>
    </row>
    <row r="24" spans="2:7">
      <c r="B24" s="15" t="s">
        <v>37</v>
      </c>
      <c r="C24" s="16" t="s">
        <v>38</v>
      </c>
      <c r="D24" s="16" t="s">
        <v>39</v>
      </c>
      <c r="E24" s="16" t="s">
        <v>40</v>
      </c>
      <c r="F24" s="16" t="s">
        <v>30</v>
      </c>
      <c r="G24" s="16" t="s">
        <v>22</v>
      </c>
    </row>
    <row r="25" spans="2:7">
      <c r="B25" s="15" t="s">
        <v>41</v>
      </c>
      <c r="C25" s="16">
        <v>31857</v>
      </c>
      <c r="D25" s="16">
        <v>3</v>
      </c>
      <c r="E25" s="16">
        <v>10619</v>
      </c>
      <c r="F25" s="16" t="s">
        <v>161</v>
      </c>
      <c r="G25" s="16" t="s">
        <v>43</v>
      </c>
    </row>
    <row r="26" spans="2:7">
      <c r="B26" s="15" t="s">
        <v>44</v>
      </c>
      <c r="C26" s="16">
        <v>2132</v>
      </c>
      <c r="D26" s="16">
        <v>16</v>
      </c>
      <c r="E26" s="16">
        <v>133.30000000000001</v>
      </c>
      <c r="F26" s="16"/>
      <c r="G26" s="16"/>
    </row>
    <row r="27" spans="2:7">
      <c r="B27" s="15" t="s">
        <v>45</v>
      </c>
      <c r="C27" s="16">
        <v>33989</v>
      </c>
      <c r="D27" s="16">
        <v>19</v>
      </c>
      <c r="E27" s="16"/>
      <c r="F27" s="16"/>
      <c r="G27" s="16"/>
    </row>
    <row r="28" spans="2:7">
      <c r="B28" s="15"/>
      <c r="C28" s="16"/>
      <c r="D28" s="16"/>
      <c r="E28" s="16"/>
      <c r="F28" s="16"/>
      <c r="G28" s="16"/>
    </row>
    <row r="29" spans="2:7">
      <c r="B29" s="15" t="s">
        <v>46</v>
      </c>
      <c r="C29" s="16"/>
      <c r="D29" s="16"/>
      <c r="E29" s="16"/>
      <c r="F29" s="16"/>
      <c r="G29" s="16"/>
    </row>
    <row r="30" spans="2:7">
      <c r="B30" s="15" t="s">
        <v>47</v>
      </c>
      <c r="C30" s="16">
        <v>4</v>
      </c>
      <c r="D30" s="16"/>
      <c r="E30" s="16"/>
      <c r="F30" s="16"/>
      <c r="G30" s="16"/>
    </row>
    <row r="31" spans="2:7">
      <c r="B31" s="15" t="s">
        <v>48</v>
      </c>
      <c r="C31" s="16">
        <v>20</v>
      </c>
      <c r="D31" s="16"/>
      <c r="E31" s="16"/>
      <c r="F31" s="16"/>
      <c r="G31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7599-8E58-6A44-8B53-661DFB93054E}">
  <dimension ref="B2:J20"/>
  <sheetViews>
    <sheetView tabSelected="1" workbookViewId="0">
      <selection activeCell="G21" sqref="G21"/>
    </sheetView>
  </sheetViews>
  <sheetFormatPr baseColWidth="10" defaultColWidth="10.6640625" defaultRowHeight="16"/>
  <cols>
    <col min="1" max="1" width="10.6640625" style="49"/>
    <col min="2" max="2" width="53.6640625" style="49" bestFit="1" customWidth="1"/>
    <col min="3" max="3" width="10.33203125" style="49" bestFit="1" customWidth="1"/>
    <col min="4" max="4" width="16.6640625" style="49" bestFit="1" customWidth="1"/>
    <col min="5" max="5" width="17.1640625" style="49" bestFit="1" customWidth="1"/>
    <col min="6" max="6" width="9.83203125" style="49" bestFit="1" customWidth="1"/>
    <col min="7" max="7" width="17" style="49" bestFit="1" customWidth="1"/>
    <col min="8" max="8" width="4.83203125" style="49" bestFit="1" customWidth="1"/>
    <col min="9" max="9" width="7" style="49" bestFit="1" customWidth="1"/>
    <col min="10" max="10" width="3.83203125" style="49" bestFit="1" customWidth="1"/>
    <col min="11" max="16384" width="10.6640625" style="49"/>
  </cols>
  <sheetData>
    <row r="2" spans="2:10">
      <c r="B2" s="15" t="s">
        <v>50</v>
      </c>
      <c r="C2" s="15">
        <v>1</v>
      </c>
      <c r="D2" s="15"/>
      <c r="E2" s="15"/>
      <c r="F2" s="15"/>
      <c r="G2" s="15"/>
      <c r="H2" s="15"/>
      <c r="I2" s="15"/>
      <c r="J2" s="15"/>
    </row>
    <row r="3" spans="2:10">
      <c r="B3" s="15" t="s">
        <v>51</v>
      </c>
      <c r="C3" s="15">
        <v>6</v>
      </c>
      <c r="D3" s="15"/>
      <c r="E3" s="15"/>
      <c r="F3" s="15"/>
      <c r="G3" s="15"/>
      <c r="H3" s="15"/>
      <c r="I3" s="15"/>
      <c r="J3" s="15"/>
    </row>
    <row r="4" spans="2:10">
      <c r="B4" s="15" t="s">
        <v>52</v>
      </c>
      <c r="C4" s="15">
        <v>0.05</v>
      </c>
      <c r="D4" s="15"/>
      <c r="E4" s="15"/>
      <c r="F4" s="15"/>
      <c r="G4" s="15"/>
      <c r="H4" s="15"/>
      <c r="I4" s="15"/>
      <c r="J4" s="15"/>
    </row>
    <row r="5" spans="2:10">
      <c r="B5" s="15"/>
      <c r="C5" s="15"/>
      <c r="D5" s="15"/>
      <c r="E5" s="15"/>
      <c r="F5" s="15"/>
      <c r="G5" s="15"/>
      <c r="H5" s="15"/>
      <c r="I5" s="15"/>
      <c r="J5" s="15"/>
    </row>
    <row r="6" spans="2:10">
      <c r="B6" s="15" t="s">
        <v>163</v>
      </c>
      <c r="C6" s="15" t="s">
        <v>54</v>
      </c>
      <c r="D6" s="15" t="s">
        <v>55</v>
      </c>
      <c r="E6" s="15" t="s">
        <v>56</v>
      </c>
      <c r="F6" s="50" t="s">
        <v>57</v>
      </c>
      <c r="G6" s="50" t="s">
        <v>58</v>
      </c>
      <c r="H6" s="15"/>
      <c r="I6" s="15"/>
      <c r="J6" s="15"/>
    </row>
    <row r="7" spans="2:10">
      <c r="B7" s="52" t="s">
        <v>182</v>
      </c>
      <c r="C7" s="15">
        <v>-45.8</v>
      </c>
      <c r="D7" s="15" t="s">
        <v>165</v>
      </c>
      <c r="E7" s="15" t="s">
        <v>27</v>
      </c>
      <c r="F7" s="51" t="s">
        <v>25</v>
      </c>
      <c r="G7" s="51" t="s">
        <v>23</v>
      </c>
      <c r="H7" s="15" t="s">
        <v>166</v>
      </c>
      <c r="I7" s="15"/>
      <c r="J7" s="15"/>
    </row>
    <row r="8" spans="2:10">
      <c r="B8" s="52" t="s">
        <v>79</v>
      </c>
      <c r="C8" s="15">
        <v>40.6</v>
      </c>
      <c r="D8" s="15" t="s">
        <v>168</v>
      </c>
      <c r="E8" s="15" t="s">
        <v>27</v>
      </c>
      <c r="F8" s="51" t="s">
        <v>169</v>
      </c>
      <c r="G8" s="51">
        <v>2.0000000000000001E-4</v>
      </c>
      <c r="H8" s="15" t="s">
        <v>170</v>
      </c>
      <c r="I8" s="15"/>
      <c r="J8" s="15"/>
    </row>
    <row r="9" spans="2:10">
      <c r="B9" s="15" t="s">
        <v>183</v>
      </c>
      <c r="C9" s="15">
        <v>-61</v>
      </c>
      <c r="D9" s="15" t="s">
        <v>172</v>
      </c>
      <c r="E9" s="15" t="s">
        <v>27</v>
      </c>
      <c r="F9" s="15" t="s">
        <v>25</v>
      </c>
      <c r="G9" s="15" t="s">
        <v>23</v>
      </c>
      <c r="H9" s="15" t="s">
        <v>19</v>
      </c>
      <c r="I9" s="15"/>
      <c r="J9" s="15"/>
    </row>
    <row r="10" spans="2:10">
      <c r="B10" s="15" t="s">
        <v>184</v>
      </c>
      <c r="C10" s="15">
        <v>86.4</v>
      </c>
      <c r="D10" s="15" t="s">
        <v>174</v>
      </c>
      <c r="E10" s="15" t="s">
        <v>27</v>
      </c>
      <c r="F10" s="15" t="s">
        <v>25</v>
      </c>
      <c r="G10" s="15" t="s">
        <v>23</v>
      </c>
      <c r="H10" s="15" t="s">
        <v>175</v>
      </c>
      <c r="I10" s="15"/>
      <c r="J10" s="15"/>
    </row>
    <row r="11" spans="2:10">
      <c r="B11" s="15" t="s">
        <v>186</v>
      </c>
      <c r="C11" s="15">
        <v>-15.2</v>
      </c>
      <c r="D11" s="15" t="s">
        <v>177</v>
      </c>
      <c r="E11" s="15" t="s">
        <v>34</v>
      </c>
      <c r="F11" s="15" t="s">
        <v>32</v>
      </c>
      <c r="G11" s="15">
        <v>0.2009</v>
      </c>
      <c r="H11" s="15" t="s">
        <v>178</v>
      </c>
      <c r="I11" s="15"/>
      <c r="J11" s="15"/>
    </row>
    <row r="12" spans="2:10">
      <c r="B12" s="52" t="s">
        <v>185</v>
      </c>
      <c r="C12" s="15">
        <v>-101.6</v>
      </c>
      <c r="D12" s="15" t="s">
        <v>180</v>
      </c>
      <c r="E12" s="15" t="s">
        <v>27</v>
      </c>
      <c r="F12" s="51" t="s">
        <v>25</v>
      </c>
      <c r="G12" s="51" t="s">
        <v>23</v>
      </c>
      <c r="H12" s="15" t="s">
        <v>181</v>
      </c>
      <c r="I12" s="15"/>
      <c r="J12" s="15"/>
    </row>
    <row r="13" spans="2:10">
      <c r="B13" s="15"/>
      <c r="C13" s="15"/>
      <c r="D13" s="15"/>
      <c r="E13" s="15"/>
      <c r="F13" s="15"/>
      <c r="G13" s="15"/>
      <c r="H13" s="15"/>
      <c r="I13" s="15"/>
      <c r="J13" s="15"/>
    </row>
    <row r="14" spans="2:10">
      <c r="B14" s="15" t="s">
        <v>70</v>
      </c>
      <c r="C14" s="15" t="s">
        <v>71</v>
      </c>
      <c r="D14" s="15" t="s">
        <v>72</v>
      </c>
      <c r="E14" s="15" t="s">
        <v>54</v>
      </c>
      <c r="F14" s="15" t="s">
        <v>73</v>
      </c>
      <c r="G14" s="15" t="s">
        <v>74</v>
      </c>
      <c r="H14" s="15" t="s">
        <v>75</v>
      </c>
      <c r="I14" s="15" t="s">
        <v>76</v>
      </c>
      <c r="J14" s="15" t="s">
        <v>39</v>
      </c>
    </row>
    <row r="15" spans="2:10">
      <c r="B15" s="15" t="s">
        <v>164</v>
      </c>
      <c r="C15" s="15">
        <v>100</v>
      </c>
      <c r="D15" s="15">
        <v>145.80000000000001</v>
      </c>
      <c r="E15" s="15">
        <v>-45.8</v>
      </c>
      <c r="F15" s="15">
        <v>7.3010000000000002</v>
      </c>
      <c r="G15" s="15">
        <v>5</v>
      </c>
      <c r="H15" s="15">
        <v>5</v>
      </c>
      <c r="I15" s="15">
        <v>8.8719999999999999</v>
      </c>
      <c r="J15" s="15">
        <v>16</v>
      </c>
    </row>
    <row r="16" spans="2:10">
      <c r="B16" s="15" t="s">
        <v>167</v>
      </c>
      <c r="C16" s="15">
        <v>100</v>
      </c>
      <c r="D16" s="15">
        <v>59.4</v>
      </c>
      <c r="E16" s="15">
        <v>40.6</v>
      </c>
      <c r="F16" s="15">
        <v>7.3010000000000002</v>
      </c>
      <c r="G16" s="15">
        <v>5</v>
      </c>
      <c r="H16" s="15">
        <v>5</v>
      </c>
      <c r="I16" s="15">
        <v>7.8650000000000002</v>
      </c>
      <c r="J16" s="15">
        <v>16</v>
      </c>
    </row>
    <row r="17" spans="2:10">
      <c r="B17" s="15" t="s">
        <v>171</v>
      </c>
      <c r="C17" s="15">
        <v>100</v>
      </c>
      <c r="D17" s="15">
        <v>161</v>
      </c>
      <c r="E17" s="15">
        <v>-61</v>
      </c>
      <c r="F17" s="15">
        <v>7.3010000000000002</v>
      </c>
      <c r="G17" s="15">
        <v>5</v>
      </c>
      <c r="H17" s="15">
        <v>5</v>
      </c>
      <c r="I17" s="15">
        <v>11.82</v>
      </c>
      <c r="J17" s="15">
        <v>16</v>
      </c>
    </row>
    <row r="18" spans="2:10">
      <c r="B18" s="15" t="s">
        <v>173</v>
      </c>
      <c r="C18" s="15">
        <v>145.80000000000001</v>
      </c>
      <c r="D18" s="15">
        <v>59.4</v>
      </c>
      <c r="E18" s="15">
        <v>86.4</v>
      </c>
      <c r="F18" s="15">
        <v>7.3010000000000002</v>
      </c>
      <c r="G18" s="15">
        <v>5</v>
      </c>
      <c r="H18" s="15">
        <v>5</v>
      </c>
      <c r="I18" s="15">
        <v>16.739999999999998</v>
      </c>
      <c r="J18" s="15">
        <v>16</v>
      </c>
    </row>
    <row r="19" spans="2:10">
      <c r="B19" s="15" t="s">
        <v>176</v>
      </c>
      <c r="C19" s="15">
        <v>145.80000000000001</v>
      </c>
      <c r="D19" s="15">
        <v>161</v>
      </c>
      <c r="E19" s="15">
        <v>-15.2</v>
      </c>
      <c r="F19" s="15">
        <v>7.3010000000000002</v>
      </c>
      <c r="G19" s="15">
        <v>5</v>
      </c>
      <c r="H19" s="15">
        <v>5</v>
      </c>
      <c r="I19" s="15">
        <v>2.944</v>
      </c>
      <c r="J19" s="15">
        <v>16</v>
      </c>
    </row>
    <row r="20" spans="2:10">
      <c r="B20" s="15" t="s">
        <v>179</v>
      </c>
      <c r="C20" s="15">
        <v>59.4</v>
      </c>
      <c r="D20" s="15">
        <v>161</v>
      </c>
      <c r="E20" s="15">
        <v>-101.6</v>
      </c>
      <c r="F20" s="15">
        <v>7.3010000000000002</v>
      </c>
      <c r="G20" s="15">
        <v>5</v>
      </c>
      <c r="H20" s="15">
        <v>5</v>
      </c>
      <c r="I20" s="15">
        <v>19.68</v>
      </c>
      <c r="J20" s="15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D415-4A90-8F4B-94F7-45519570381A}">
  <dimension ref="B1:G31"/>
  <sheetViews>
    <sheetView zoomScale="94" workbookViewId="0">
      <selection activeCell="C16" sqref="C16"/>
    </sheetView>
  </sheetViews>
  <sheetFormatPr baseColWidth="10" defaultRowHeight="16"/>
  <cols>
    <col min="1" max="1" width="10.83203125" style="14"/>
    <col min="2" max="2" width="39.1640625" style="14" bestFit="1" customWidth="1"/>
    <col min="3" max="3" width="19.33203125" style="14" bestFit="1" customWidth="1"/>
    <col min="4" max="16384" width="10.83203125" style="14"/>
  </cols>
  <sheetData>
    <row r="1" spans="2:7">
      <c r="B1" s="18"/>
      <c r="C1" s="18"/>
      <c r="D1" s="18"/>
      <c r="E1" s="18"/>
      <c r="F1" s="18"/>
      <c r="G1" s="18"/>
    </row>
    <row r="2" spans="2:7">
      <c r="B2" s="15" t="s">
        <v>17</v>
      </c>
      <c r="C2" s="19" t="s">
        <v>49</v>
      </c>
      <c r="D2" s="16"/>
      <c r="E2" s="16"/>
      <c r="F2" s="16"/>
      <c r="G2" s="16"/>
    </row>
    <row r="3" spans="2:7">
      <c r="B3" s="15" t="s">
        <v>18</v>
      </c>
      <c r="C3" s="16" t="s">
        <v>19</v>
      </c>
      <c r="D3" s="16"/>
      <c r="E3" s="16"/>
      <c r="F3" s="16"/>
      <c r="G3" s="16"/>
    </row>
    <row r="4" spans="2:7">
      <c r="B4" s="15"/>
      <c r="C4" s="16"/>
      <c r="D4" s="16"/>
      <c r="E4" s="16"/>
      <c r="F4" s="16"/>
      <c r="G4" s="16"/>
    </row>
    <row r="5" spans="2:7">
      <c r="B5" s="15" t="s">
        <v>20</v>
      </c>
      <c r="C5" s="16"/>
      <c r="D5" s="16"/>
      <c r="E5" s="16"/>
      <c r="F5" s="16"/>
      <c r="G5" s="16"/>
    </row>
    <row r="6" spans="2:7">
      <c r="B6" s="15" t="s">
        <v>21</v>
      </c>
      <c r="C6" s="16">
        <v>704.6</v>
      </c>
      <c r="D6" s="16"/>
      <c r="E6" s="16"/>
      <c r="F6" s="16"/>
      <c r="G6" s="16"/>
    </row>
    <row r="7" spans="2:7">
      <c r="B7" s="15" t="s">
        <v>22</v>
      </c>
      <c r="C7" s="16" t="s">
        <v>23</v>
      </c>
      <c r="D7" s="16"/>
      <c r="E7" s="16"/>
      <c r="F7" s="16"/>
      <c r="G7" s="16"/>
    </row>
    <row r="8" spans="2:7">
      <c r="B8" s="15" t="s">
        <v>24</v>
      </c>
      <c r="C8" s="16" t="s">
        <v>25</v>
      </c>
      <c r="D8" s="16"/>
      <c r="E8" s="16"/>
      <c r="F8" s="16"/>
      <c r="G8" s="16"/>
    </row>
    <row r="9" spans="2:7">
      <c r="B9" s="15" t="s">
        <v>26</v>
      </c>
      <c r="C9" s="16" t="s">
        <v>27</v>
      </c>
      <c r="D9" s="16"/>
      <c r="E9" s="16"/>
      <c r="F9" s="16"/>
      <c r="G9" s="16"/>
    </row>
    <row r="10" spans="2:7">
      <c r="B10" s="15" t="s">
        <v>28</v>
      </c>
      <c r="C10" s="16">
        <v>0.99619999999999997</v>
      </c>
      <c r="D10" s="16"/>
      <c r="E10" s="16"/>
      <c r="F10" s="16"/>
      <c r="G10" s="16"/>
    </row>
    <row r="11" spans="2:7">
      <c r="B11" s="15"/>
      <c r="C11" s="16"/>
      <c r="D11" s="16"/>
      <c r="E11" s="16"/>
      <c r="F11" s="16"/>
      <c r="G11" s="16"/>
    </row>
    <row r="12" spans="2:7">
      <c r="B12" s="15" t="s">
        <v>29</v>
      </c>
      <c r="C12" s="16"/>
      <c r="D12" s="16"/>
      <c r="E12" s="16"/>
      <c r="F12" s="16"/>
      <c r="G12" s="16"/>
    </row>
    <row r="13" spans="2:7">
      <c r="B13" s="15" t="s">
        <v>30</v>
      </c>
      <c r="C13" s="16" t="s">
        <v>31</v>
      </c>
      <c r="D13" s="16"/>
      <c r="E13" s="16"/>
      <c r="F13" s="16"/>
      <c r="G13" s="16"/>
    </row>
    <row r="14" spans="2:7">
      <c r="B14" s="15" t="s">
        <v>22</v>
      </c>
      <c r="C14" s="16">
        <v>0.92249999999999999</v>
      </c>
      <c r="D14" s="16"/>
      <c r="E14" s="16"/>
      <c r="F14" s="16"/>
      <c r="G14" s="16"/>
    </row>
    <row r="15" spans="2:7">
      <c r="B15" s="15" t="s">
        <v>24</v>
      </c>
      <c r="C15" s="16" t="s">
        <v>32</v>
      </c>
      <c r="D15" s="16"/>
      <c r="E15" s="16"/>
      <c r="F15" s="16"/>
      <c r="G15" s="16"/>
    </row>
    <row r="16" spans="2:7">
      <c r="B16" s="15" t="s">
        <v>33</v>
      </c>
      <c r="C16" s="16" t="s">
        <v>34</v>
      </c>
      <c r="D16" s="16"/>
      <c r="E16" s="16"/>
      <c r="F16" s="16"/>
      <c r="G16" s="16"/>
    </row>
    <row r="17" spans="2:7">
      <c r="B17" s="15"/>
      <c r="C17" s="16"/>
      <c r="D17" s="16"/>
      <c r="E17" s="16"/>
      <c r="F17" s="16"/>
      <c r="G17" s="16"/>
    </row>
    <row r="18" spans="2:7">
      <c r="B18" s="15" t="s">
        <v>35</v>
      </c>
      <c r="C18" s="16"/>
      <c r="D18" s="16"/>
      <c r="E18" s="16"/>
      <c r="F18" s="16"/>
      <c r="G18" s="16"/>
    </row>
    <row r="19" spans="2:7">
      <c r="B19" s="15" t="s">
        <v>36</v>
      </c>
      <c r="C19" s="16"/>
      <c r="D19" s="16"/>
      <c r="E19" s="16"/>
      <c r="F19" s="16"/>
      <c r="G19" s="16"/>
    </row>
    <row r="20" spans="2:7">
      <c r="B20" s="15" t="s">
        <v>22</v>
      </c>
      <c r="C20" s="16"/>
      <c r="D20" s="16"/>
      <c r="E20" s="16"/>
      <c r="F20" s="16"/>
      <c r="G20" s="16"/>
    </row>
    <row r="21" spans="2:7">
      <c r="B21" s="15" t="s">
        <v>24</v>
      </c>
      <c r="C21" s="16"/>
      <c r="D21" s="16"/>
      <c r="E21" s="16"/>
      <c r="F21" s="16"/>
      <c r="G21" s="16"/>
    </row>
    <row r="22" spans="2:7">
      <c r="B22" s="15" t="s">
        <v>33</v>
      </c>
      <c r="C22" s="16"/>
      <c r="D22" s="16"/>
      <c r="E22" s="16"/>
      <c r="F22" s="16"/>
      <c r="G22" s="16"/>
    </row>
    <row r="23" spans="2:7">
      <c r="B23" s="15"/>
      <c r="C23" s="16"/>
      <c r="D23" s="16"/>
      <c r="E23" s="16"/>
      <c r="F23" s="16"/>
      <c r="G23" s="16"/>
    </row>
    <row r="24" spans="2:7">
      <c r="B24" s="15" t="s">
        <v>37</v>
      </c>
      <c r="C24" s="16" t="s">
        <v>38</v>
      </c>
      <c r="D24" s="16" t="s">
        <v>39</v>
      </c>
      <c r="E24" s="16" t="s">
        <v>40</v>
      </c>
      <c r="F24" s="16" t="s">
        <v>30</v>
      </c>
      <c r="G24" s="16" t="s">
        <v>22</v>
      </c>
    </row>
    <row r="25" spans="2:7">
      <c r="B25" s="15" t="s">
        <v>41</v>
      </c>
      <c r="C25" s="16">
        <v>14591</v>
      </c>
      <c r="D25" s="16">
        <v>3</v>
      </c>
      <c r="E25" s="16">
        <v>4864</v>
      </c>
      <c r="F25" s="16" t="s">
        <v>42</v>
      </c>
      <c r="G25" s="16" t="s">
        <v>43</v>
      </c>
    </row>
    <row r="26" spans="2:7">
      <c r="B26" s="15" t="s">
        <v>44</v>
      </c>
      <c r="C26" s="16">
        <v>55.22</v>
      </c>
      <c r="D26" s="16">
        <v>8</v>
      </c>
      <c r="E26" s="16">
        <v>6.9029999999999996</v>
      </c>
      <c r="F26" s="16"/>
      <c r="G26" s="16"/>
    </row>
    <row r="27" spans="2:7">
      <c r="B27" s="15" t="s">
        <v>45</v>
      </c>
      <c r="C27" s="16">
        <v>14646</v>
      </c>
      <c r="D27" s="16">
        <v>11</v>
      </c>
      <c r="E27" s="16"/>
      <c r="F27" s="16"/>
      <c r="G27" s="16"/>
    </row>
    <row r="28" spans="2:7">
      <c r="B28" s="15"/>
      <c r="C28" s="16"/>
      <c r="D28" s="16"/>
      <c r="E28" s="16"/>
      <c r="F28" s="16"/>
      <c r="G28" s="16"/>
    </row>
    <row r="29" spans="2:7">
      <c r="B29" s="15" t="s">
        <v>46</v>
      </c>
      <c r="C29" s="16"/>
      <c r="D29" s="16"/>
      <c r="E29" s="16"/>
      <c r="F29" s="16"/>
      <c r="G29" s="16"/>
    </row>
    <row r="30" spans="2:7">
      <c r="B30" s="15" t="s">
        <v>47</v>
      </c>
      <c r="C30" s="16">
        <v>4</v>
      </c>
      <c r="D30" s="16"/>
      <c r="E30" s="16"/>
      <c r="F30" s="16"/>
      <c r="G30" s="16"/>
    </row>
    <row r="31" spans="2:7">
      <c r="B31" s="15" t="s">
        <v>48</v>
      </c>
      <c r="C31" s="16">
        <v>12</v>
      </c>
      <c r="D31" s="16"/>
      <c r="E31" s="16"/>
      <c r="F31" s="16"/>
      <c r="G3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68D6-4F13-0548-932D-9DC2079C17C2}">
  <dimension ref="B2:J14"/>
  <sheetViews>
    <sheetView zoomScale="90" workbookViewId="0">
      <selection activeCell="B10" sqref="B10"/>
    </sheetView>
  </sheetViews>
  <sheetFormatPr baseColWidth="10" defaultRowHeight="16"/>
  <cols>
    <col min="1" max="1" width="4.5" style="14" customWidth="1"/>
    <col min="2" max="2" width="33.83203125" style="14" bestFit="1" customWidth="1"/>
    <col min="3" max="3" width="10.33203125" style="14" bestFit="1" customWidth="1"/>
    <col min="4" max="4" width="16.6640625" style="14" bestFit="1" customWidth="1"/>
    <col min="5" max="5" width="17.1640625" style="14" bestFit="1" customWidth="1"/>
    <col min="6" max="6" width="9.83203125" style="14" bestFit="1" customWidth="1"/>
    <col min="7" max="7" width="17.1640625" style="14" bestFit="1" customWidth="1"/>
    <col min="8" max="8" width="4.33203125" style="14" bestFit="1" customWidth="1"/>
    <col min="9" max="9" width="10.33203125" style="14" bestFit="1" customWidth="1"/>
    <col min="10" max="10" width="4" style="14" bestFit="1" customWidth="1"/>
    <col min="11" max="16384" width="10.83203125" style="14"/>
  </cols>
  <sheetData>
    <row r="2" spans="2:10">
      <c r="B2" s="15" t="s">
        <v>50</v>
      </c>
      <c r="C2" s="16">
        <v>1</v>
      </c>
      <c r="D2" s="16"/>
      <c r="E2" s="16"/>
      <c r="F2" s="16"/>
      <c r="G2" s="16"/>
      <c r="H2" s="16"/>
      <c r="I2" s="16"/>
      <c r="J2" s="16"/>
    </row>
    <row r="3" spans="2:10">
      <c r="B3" s="15" t="s">
        <v>51</v>
      </c>
      <c r="C3" s="16">
        <v>3</v>
      </c>
      <c r="D3" s="16"/>
      <c r="E3" s="16"/>
      <c r="F3" s="16"/>
      <c r="G3" s="16"/>
      <c r="H3" s="16"/>
      <c r="I3" s="16"/>
      <c r="J3" s="16"/>
    </row>
    <row r="4" spans="2:10">
      <c r="B4" s="15" t="s">
        <v>52</v>
      </c>
      <c r="C4" s="16">
        <v>0.05</v>
      </c>
      <c r="D4" s="16"/>
      <c r="E4" s="16"/>
      <c r="F4" s="16"/>
      <c r="G4" s="16"/>
      <c r="H4" s="16"/>
      <c r="I4" s="16"/>
      <c r="J4" s="16"/>
    </row>
    <row r="5" spans="2:10">
      <c r="B5" s="15"/>
      <c r="C5" s="16"/>
      <c r="D5" s="16"/>
      <c r="E5" s="16"/>
      <c r="F5" s="16"/>
      <c r="G5" s="16"/>
      <c r="H5" s="16"/>
      <c r="I5" s="16"/>
      <c r="J5" s="16"/>
    </row>
    <row r="6" spans="2:10">
      <c r="B6" s="15" t="s">
        <v>53</v>
      </c>
      <c r="C6" s="16" t="s">
        <v>54</v>
      </c>
      <c r="D6" s="16" t="s">
        <v>55</v>
      </c>
      <c r="E6" s="16" t="s">
        <v>56</v>
      </c>
      <c r="F6" s="19" t="s">
        <v>57</v>
      </c>
      <c r="G6" s="19" t="s">
        <v>58</v>
      </c>
      <c r="H6" s="16" t="s">
        <v>59</v>
      </c>
      <c r="I6" s="16"/>
      <c r="J6" s="16"/>
    </row>
    <row r="7" spans="2:10">
      <c r="B7" s="15" t="s">
        <v>77</v>
      </c>
      <c r="C7" s="16">
        <v>-80.290000000000006</v>
      </c>
      <c r="D7" s="16" t="s">
        <v>61</v>
      </c>
      <c r="E7" s="16" t="s">
        <v>27</v>
      </c>
      <c r="F7" s="20" t="s">
        <v>25</v>
      </c>
      <c r="G7" s="20" t="s">
        <v>23</v>
      </c>
      <c r="H7" s="16" t="s">
        <v>62</v>
      </c>
      <c r="I7" s="16"/>
      <c r="J7" s="16"/>
    </row>
    <row r="8" spans="2:10">
      <c r="B8" s="15" t="s">
        <v>78</v>
      </c>
      <c r="C8" s="16">
        <v>-74.040000000000006</v>
      </c>
      <c r="D8" s="16" t="s">
        <v>65</v>
      </c>
      <c r="E8" s="16" t="s">
        <v>27</v>
      </c>
      <c r="F8" s="20" t="s">
        <v>25</v>
      </c>
      <c r="G8" s="20" t="s">
        <v>23</v>
      </c>
      <c r="H8" s="16" t="s">
        <v>66</v>
      </c>
      <c r="I8" s="16"/>
      <c r="J8" s="16"/>
    </row>
    <row r="9" spans="2:10">
      <c r="B9" s="15" t="s">
        <v>79</v>
      </c>
      <c r="C9" s="16">
        <v>-85.59</v>
      </c>
      <c r="D9" s="16" t="s">
        <v>68</v>
      </c>
      <c r="E9" s="16" t="s">
        <v>27</v>
      </c>
      <c r="F9" s="20" t="s">
        <v>25</v>
      </c>
      <c r="G9" s="20" t="s">
        <v>23</v>
      </c>
      <c r="H9" s="16" t="s">
        <v>69</v>
      </c>
      <c r="I9" s="16"/>
      <c r="J9" s="16"/>
    </row>
    <row r="10" spans="2:10">
      <c r="B10" s="15"/>
      <c r="C10" s="16"/>
      <c r="D10" s="16"/>
      <c r="E10" s="16"/>
      <c r="F10" s="16"/>
      <c r="G10" s="16"/>
      <c r="H10" s="16"/>
      <c r="I10" s="16"/>
      <c r="J10" s="16"/>
    </row>
    <row r="11" spans="2:10">
      <c r="B11" s="15" t="s">
        <v>70</v>
      </c>
      <c r="C11" s="16" t="s">
        <v>71</v>
      </c>
      <c r="D11" s="16" t="s">
        <v>72</v>
      </c>
      <c r="E11" s="16" t="s">
        <v>54</v>
      </c>
      <c r="F11" s="16" t="s">
        <v>73</v>
      </c>
      <c r="G11" s="16" t="s">
        <v>74</v>
      </c>
      <c r="H11" s="16" t="s">
        <v>75</v>
      </c>
      <c r="I11" s="16" t="s">
        <v>76</v>
      </c>
      <c r="J11" s="16" t="s">
        <v>39</v>
      </c>
    </row>
    <row r="12" spans="2:10">
      <c r="B12" s="15" t="s">
        <v>60</v>
      </c>
      <c r="C12" s="16">
        <v>12.05</v>
      </c>
      <c r="D12" s="16">
        <v>92.33</v>
      </c>
      <c r="E12" s="16">
        <v>-80.290000000000006</v>
      </c>
      <c r="F12" s="16">
        <v>2.145</v>
      </c>
      <c r="G12" s="16">
        <v>3</v>
      </c>
      <c r="H12" s="16">
        <v>3</v>
      </c>
      <c r="I12" s="16">
        <v>37.43</v>
      </c>
      <c r="J12" s="16">
        <v>8</v>
      </c>
    </row>
    <row r="13" spans="2:10">
      <c r="B13" s="15" t="s">
        <v>64</v>
      </c>
      <c r="C13" s="16">
        <v>12.05</v>
      </c>
      <c r="D13" s="16">
        <v>86.09</v>
      </c>
      <c r="E13" s="16">
        <v>-74.040000000000006</v>
      </c>
      <c r="F13" s="16">
        <v>2.145</v>
      </c>
      <c r="G13" s="16">
        <v>3</v>
      </c>
      <c r="H13" s="16">
        <v>3</v>
      </c>
      <c r="I13" s="16">
        <v>34.51</v>
      </c>
      <c r="J13" s="16">
        <v>8</v>
      </c>
    </row>
    <row r="14" spans="2:10">
      <c r="B14" s="15" t="s">
        <v>67</v>
      </c>
      <c r="C14" s="16">
        <v>12.05</v>
      </c>
      <c r="D14" s="16">
        <v>97.64</v>
      </c>
      <c r="E14" s="16">
        <v>-85.59</v>
      </c>
      <c r="F14" s="16">
        <v>2.145</v>
      </c>
      <c r="G14" s="16">
        <v>3</v>
      </c>
      <c r="H14" s="16">
        <v>3</v>
      </c>
      <c r="I14" s="16">
        <v>39.9</v>
      </c>
      <c r="J14" s="16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10D4-F537-9C4D-A564-E864FC3E0657}">
  <sheetPr>
    <pageSetUpPr fitToPage="1"/>
  </sheetPr>
  <dimension ref="A2:T53"/>
  <sheetViews>
    <sheetView zoomScale="67" workbookViewId="0">
      <selection activeCell="G29" sqref="G29"/>
    </sheetView>
  </sheetViews>
  <sheetFormatPr baseColWidth="10" defaultRowHeight="16"/>
  <cols>
    <col min="1" max="1" width="15.6640625" style="23" bestFit="1" customWidth="1"/>
    <col min="2" max="2" width="15.33203125" style="23" bestFit="1" customWidth="1"/>
    <col min="3" max="7" width="20.83203125" style="23" bestFit="1" customWidth="1"/>
    <col min="8" max="8" width="10.83203125" style="23"/>
    <col min="9" max="9" width="19.5" style="23" bestFit="1" customWidth="1"/>
    <col min="10" max="10" width="18.6640625" style="23" customWidth="1"/>
    <col min="11" max="11" width="20.33203125" style="23" bestFit="1" customWidth="1"/>
    <col min="12" max="12" width="22.33203125" style="23" bestFit="1" customWidth="1"/>
    <col min="13" max="13" width="26.6640625" style="23" bestFit="1" customWidth="1"/>
    <col min="14" max="14" width="13.1640625" style="23" bestFit="1" customWidth="1"/>
    <col min="15" max="15" width="10.83203125" style="23"/>
    <col min="16" max="16" width="14.6640625" style="23" bestFit="1" customWidth="1"/>
    <col min="17" max="17" width="14.5" style="23" bestFit="1" customWidth="1"/>
    <col min="18" max="18" width="20.1640625" style="23" bestFit="1" customWidth="1"/>
    <col min="19" max="19" width="22.1640625" style="23" bestFit="1" customWidth="1"/>
    <col min="20" max="20" width="26.5" style="23" bestFit="1" customWidth="1"/>
    <col min="21" max="21" width="14.5" style="23" bestFit="1" customWidth="1"/>
    <col min="22" max="22" width="10.83203125" style="23"/>
    <col min="23" max="23" width="18.5" style="23" bestFit="1" customWidth="1"/>
    <col min="24" max="24" width="12.83203125" style="23" bestFit="1" customWidth="1"/>
    <col min="25" max="25" width="20.33203125" style="23" bestFit="1" customWidth="1"/>
    <col min="26" max="26" width="22.33203125" style="23" bestFit="1" customWidth="1"/>
    <col min="27" max="27" width="26.6640625" style="23" bestFit="1" customWidth="1"/>
    <col min="28" max="28" width="12.6640625" style="23" bestFit="1" customWidth="1"/>
    <col min="29" max="16384" width="10.83203125" style="23"/>
  </cols>
  <sheetData>
    <row r="2" spans="1:14" s="23" customFormat="1">
      <c r="C2" s="23" t="s">
        <v>80</v>
      </c>
      <c r="D2" s="23" t="s">
        <v>81</v>
      </c>
      <c r="E2" s="24" t="s">
        <v>82</v>
      </c>
      <c r="F2" s="24" t="s">
        <v>83</v>
      </c>
      <c r="G2" s="23" t="s">
        <v>84</v>
      </c>
      <c r="J2" s="23" t="s">
        <v>80</v>
      </c>
      <c r="K2" s="23" t="s">
        <v>81</v>
      </c>
      <c r="L2" s="24" t="s">
        <v>82</v>
      </c>
      <c r="M2" s="24" t="s">
        <v>83</v>
      </c>
      <c r="N2" s="23" t="s">
        <v>84</v>
      </c>
    </row>
    <row r="3" spans="1:14" s="23" customFormat="1">
      <c r="B3" s="23" t="s">
        <v>85</v>
      </c>
      <c r="C3" s="25">
        <v>6996</v>
      </c>
      <c r="D3" s="25">
        <v>10593</v>
      </c>
      <c r="E3" s="25">
        <v>10660</v>
      </c>
      <c r="F3" s="25">
        <v>10662</v>
      </c>
      <c r="G3" s="25">
        <v>1387</v>
      </c>
      <c r="J3" s="25">
        <v>6996</v>
      </c>
      <c r="K3" s="25">
        <v>10593</v>
      </c>
      <c r="L3" s="25">
        <v>10660</v>
      </c>
      <c r="M3" s="25">
        <v>10662</v>
      </c>
      <c r="N3" s="25">
        <v>1387</v>
      </c>
    </row>
    <row r="4" spans="1:14" s="23" customFormat="1"/>
    <row r="5" spans="1:14" s="23" customFormat="1">
      <c r="B5" s="23" t="s">
        <v>86</v>
      </c>
      <c r="C5" s="26"/>
      <c r="D5" s="26"/>
      <c r="E5" s="26"/>
      <c r="F5" s="26"/>
      <c r="G5" s="26"/>
      <c r="I5" s="23" t="s">
        <v>87</v>
      </c>
      <c r="J5" s="27"/>
      <c r="K5" s="27"/>
      <c r="L5" s="27"/>
      <c r="M5" s="27"/>
      <c r="N5" s="28"/>
    </row>
    <row r="6" spans="1:14" s="23" customFormat="1">
      <c r="A6" s="23" t="s">
        <v>88</v>
      </c>
      <c r="C6" s="26">
        <v>0.1521634</v>
      </c>
      <c r="D6" s="26">
        <v>0.18496209999999999</v>
      </c>
      <c r="E6" s="26">
        <v>0.19981209999999999</v>
      </c>
      <c r="F6" s="26">
        <v>0.1284072</v>
      </c>
      <c r="G6" s="26">
        <v>0.1092833</v>
      </c>
      <c r="H6" s="29"/>
      <c r="I6" s="23" t="s">
        <v>88</v>
      </c>
      <c r="J6" s="27">
        <v>1.140245E-2</v>
      </c>
      <c r="K6" s="27">
        <v>6.6495779999999997E-3</v>
      </c>
      <c r="L6" s="27">
        <v>5.0996460000000002E-3</v>
      </c>
      <c r="M6" s="27">
        <v>4.1599860000000001E-3</v>
      </c>
      <c r="N6" s="28">
        <v>5.81749E-4</v>
      </c>
    </row>
    <row r="7" spans="1:14" s="23" customFormat="1">
      <c r="A7" s="23" t="s">
        <v>89</v>
      </c>
      <c r="C7" s="26">
        <v>0.15276799999999999</v>
      </c>
      <c r="D7" s="26">
        <v>0.14122000000000001</v>
      </c>
      <c r="E7" s="26">
        <v>0.1407562</v>
      </c>
      <c r="F7" s="26">
        <v>0.158612</v>
      </c>
      <c r="G7" s="26">
        <v>0.11154500000000001</v>
      </c>
      <c r="H7" s="30"/>
      <c r="I7" s="23" t="s">
        <v>89</v>
      </c>
      <c r="J7" s="27">
        <v>5.3818859999999998E-3</v>
      </c>
      <c r="K7" s="27">
        <v>4.7469460000000002E-3</v>
      </c>
      <c r="L7" s="27">
        <v>1.760752E-3</v>
      </c>
      <c r="M7" s="27">
        <v>1.4240889999999999E-3</v>
      </c>
      <c r="N7" s="28">
        <v>8.714219E-5</v>
      </c>
    </row>
    <row r="8" spans="1:14" s="23" customFormat="1">
      <c r="A8" s="23" t="s">
        <v>90</v>
      </c>
      <c r="C8" s="26">
        <v>0.13739799999999999</v>
      </c>
      <c r="D8" s="26">
        <v>0.13011139999999999</v>
      </c>
      <c r="E8" s="26">
        <v>0.1580684</v>
      </c>
      <c r="F8" s="26">
        <v>0.1475342</v>
      </c>
      <c r="G8" s="26">
        <v>9.6550510000000006E-2</v>
      </c>
      <c r="I8" s="23" t="s">
        <v>90</v>
      </c>
      <c r="J8" s="27">
        <v>7.4999999999999997E-3</v>
      </c>
      <c r="K8" s="27">
        <v>4.8999999999999998E-3</v>
      </c>
      <c r="L8" s="27">
        <v>4.3E-3</v>
      </c>
      <c r="M8" s="27">
        <v>4.4999999999999997E-3</v>
      </c>
      <c r="N8" s="28">
        <v>0</v>
      </c>
    </row>
    <row r="9" spans="1:14" s="23" customFormat="1">
      <c r="A9" s="23" t="s">
        <v>91</v>
      </c>
      <c r="C9" s="26">
        <v>0.13392599999999999</v>
      </c>
      <c r="D9" s="26">
        <v>0.1572923</v>
      </c>
      <c r="E9" s="26">
        <v>0.15440799999999999</v>
      </c>
      <c r="F9" s="26">
        <v>0.1551013</v>
      </c>
      <c r="G9" s="26">
        <v>8.4237220000000002E-2</v>
      </c>
      <c r="H9" s="25"/>
      <c r="I9" s="23" t="s">
        <v>91</v>
      </c>
      <c r="J9" s="27">
        <v>8.1509619999999994E-3</v>
      </c>
      <c r="K9" s="27">
        <v>5.9261519999999996E-3</v>
      </c>
      <c r="L9" s="27">
        <v>5.0236839999999996E-3</v>
      </c>
      <c r="M9" s="27">
        <v>4.8186039999999998E-3</v>
      </c>
      <c r="N9" s="28">
        <v>7.7877529999999999E-4</v>
      </c>
    </row>
    <row r="10" spans="1:14" s="23" customFormat="1">
      <c r="A10" s="23" t="s">
        <v>92</v>
      </c>
      <c r="C10" s="26">
        <v>0.16894899999999999</v>
      </c>
      <c r="D10" s="26">
        <v>0.15507019999999999</v>
      </c>
      <c r="E10" s="26">
        <v>0.16259699999999999</v>
      </c>
      <c r="F10" s="26">
        <v>0.15120600000000001</v>
      </c>
      <c r="G10" s="26">
        <v>0.12784300000000001</v>
      </c>
      <c r="I10" s="23" t="s">
        <v>92</v>
      </c>
      <c r="J10" s="27">
        <v>5.8481000000000002E-3</v>
      </c>
      <c r="K10" s="27">
        <v>6.045707E-3</v>
      </c>
      <c r="L10" s="27">
        <v>3.1088940000000001E-3</v>
      </c>
      <c r="M10" s="27">
        <v>2.079773E-3</v>
      </c>
      <c r="N10" s="28">
        <v>0</v>
      </c>
    </row>
    <row r="11" spans="1:14" s="23" customFormat="1">
      <c r="A11" s="23" t="s">
        <v>93</v>
      </c>
      <c r="C11" s="26">
        <v>0.1653424</v>
      </c>
      <c r="D11" s="26">
        <v>0.16750499999999999</v>
      </c>
      <c r="E11" s="26">
        <v>0.161688</v>
      </c>
      <c r="F11" s="26">
        <v>0.200964</v>
      </c>
      <c r="G11" s="26">
        <v>0.13878209999999999</v>
      </c>
      <c r="I11" s="23" t="s">
        <v>93</v>
      </c>
      <c r="J11" s="27">
        <v>8.0939199999999992E-3</v>
      </c>
      <c r="K11" s="27">
        <v>6.1278340000000004E-3</v>
      </c>
      <c r="L11" s="27">
        <v>5.5995400000000001E-3</v>
      </c>
      <c r="M11" s="27">
        <v>4.9558079999999999E-3</v>
      </c>
      <c r="N11" s="28">
        <v>0</v>
      </c>
    </row>
    <row r="12" spans="1:14" s="23" customFormat="1">
      <c r="A12" s="23" t="s">
        <v>94</v>
      </c>
      <c r="C12" s="26">
        <v>0.16162000000000001</v>
      </c>
      <c r="D12" s="26">
        <v>0.16405400000000001</v>
      </c>
      <c r="E12" s="26">
        <v>0.16678200000000001</v>
      </c>
      <c r="F12" s="26">
        <v>0.18567900000000001</v>
      </c>
      <c r="G12" s="26">
        <v>0.13498199999999999</v>
      </c>
      <c r="I12" s="23" t="s">
        <v>94</v>
      </c>
      <c r="J12" s="27">
        <v>1.3980340000000001E-2</v>
      </c>
      <c r="K12" s="27">
        <v>1.0132250000000001E-2</v>
      </c>
      <c r="L12" s="27">
        <v>1.0237100000000001E-2</v>
      </c>
      <c r="M12" s="27">
        <v>8.6974589999999994E-3</v>
      </c>
      <c r="N12" s="28">
        <v>0</v>
      </c>
    </row>
    <row r="13" spans="1:14" s="23" customFormat="1">
      <c r="A13" s="23" t="s">
        <v>95</v>
      </c>
      <c r="C13" s="26">
        <v>0.18509529999999999</v>
      </c>
      <c r="D13" s="26">
        <v>0.18166009999999999</v>
      </c>
      <c r="E13" s="26">
        <v>0.17766399999999999</v>
      </c>
      <c r="F13" s="26">
        <v>0.20567630000000001</v>
      </c>
      <c r="G13" s="26">
        <v>0.14469000000000001</v>
      </c>
      <c r="I13" s="23" t="s">
        <v>95</v>
      </c>
      <c r="J13" s="27">
        <v>3.1335460000000001E-3</v>
      </c>
      <c r="K13" s="27">
        <v>3.6681000000000001E-3</v>
      </c>
      <c r="L13" s="27">
        <v>2.7923900000000001E-3</v>
      </c>
      <c r="M13" s="27">
        <v>1.5461349999999999E-3</v>
      </c>
      <c r="N13" s="28">
        <v>0</v>
      </c>
    </row>
    <row r="14" spans="1:14" s="23" customFormat="1">
      <c r="A14" s="23" t="s">
        <v>96</v>
      </c>
      <c r="C14" s="26">
        <v>0.160997</v>
      </c>
      <c r="D14" s="26">
        <v>0.15899720000000001</v>
      </c>
      <c r="E14" s="26">
        <v>0.17005300000000001</v>
      </c>
      <c r="F14" s="26">
        <v>0.20052600000000001</v>
      </c>
      <c r="G14" s="26">
        <v>0.1400081</v>
      </c>
      <c r="I14" s="23" t="s">
        <v>96</v>
      </c>
      <c r="J14" s="27">
        <v>9.1363959999999998E-3</v>
      </c>
      <c r="K14" s="27">
        <v>7.4942639999999996E-3</v>
      </c>
      <c r="L14" s="27">
        <v>5.548051E-3</v>
      </c>
      <c r="M14" s="27">
        <v>3.7972750000000001E-3</v>
      </c>
      <c r="N14" s="28">
        <v>0</v>
      </c>
    </row>
    <row r="15" spans="1:14" s="23" customFormat="1">
      <c r="A15" s="23" t="s">
        <v>97</v>
      </c>
      <c r="C15" s="26">
        <v>0.16383500000000001</v>
      </c>
      <c r="D15" s="26">
        <v>0.16923530000000001</v>
      </c>
      <c r="E15" s="26">
        <v>0.16719100000000001</v>
      </c>
      <c r="F15" s="26">
        <v>0.16350500000000001</v>
      </c>
      <c r="G15" s="26">
        <v>0.1175974</v>
      </c>
      <c r="I15" s="23" t="s">
        <v>97</v>
      </c>
      <c r="J15" s="27">
        <v>1.038853E-2</v>
      </c>
      <c r="K15" s="27">
        <v>7.7938690000000001E-3</v>
      </c>
      <c r="L15" s="27">
        <v>8.0043110000000001E-3</v>
      </c>
      <c r="M15" s="27">
        <v>6.540438E-3</v>
      </c>
      <c r="N15" s="28">
        <v>1.0195650000000001E-3</v>
      </c>
    </row>
    <row r="16" spans="1:14" s="23" customFormat="1">
      <c r="A16" s="23" t="s">
        <v>98</v>
      </c>
      <c r="C16" s="26">
        <v>0.16670019999999999</v>
      </c>
      <c r="D16" s="26">
        <v>0.15307200000000001</v>
      </c>
      <c r="E16" s="26">
        <v>0.164961</v>
      </c>
      <c r="F16" s="26">
        <v>0.16201499999999999</v>
      </c>
      <c r="G16" s="26">
        <v>0.12620100000000001</v>
      </c>
      <c r="I16" s="23" t="s">
        <v>98</v>
      </c>
      <c r="J16" s="27">
        <v>9.5117689999999998E-3</v>
      </c>
      <c r="K16" s="27">
        <v>9.2150640000000002E-3</v>
      </c>
      <c r="L16" s="27">
        <v>5.6073470000000004E-3</v>
      </c>
      <c r="M16" s="27">
        <v>6.492144E-3</v>
      </c>
      <c r="N16" s="28">
        <v>4.6212480000000001E-4</v>
      </c>
    </row>
    <row r="17" spans="1:14" s="23" customFormat="1">
      <c r="A17" s="23" t="s">
        <v>99</v>
      </c>
      <c r="C17" s="31">
        <f>AVERAGE(C6:C16)</f>
        <v>0.15898129999999999</v>
      </c>
      <c r="D17" s="31">
        <f t="shared" ref="D17:G17" si="0">AVERAGE(D6:D16)</f>
        <v>0.16028905454545453</v>
      </c>
      <c r="E17" s="31">
        <f t="shared" si="0"/>
        <v>0.16581642727272727</v>
      </c>
      <c r="F17" s="31">
        <f t="shared" si="0"/>
        <v>0.16902054545454545</v>
      </c>
      <c r="G17" s="31">
        <f t="shared" si="0"/>
        <v>0.12106542090909091</v>
      </c>
      <c r="I17" s="23" t="s">
        <v>99</v>
      </c>
      <c r="J17" s="31">
        <f>AVERAGE(J6:J16)</f>
        <v>8.4116271818181817E-3</v>
      </c>
      <c r="K17" s="31">
        <f t="shared" ref="K17:N17" si="1">AVERAGE(K6:K16)</f>
        <v>6.6090694545454546E-3</v>
      </c>
      <c r="L17" s="31">
        <f t="shared" si="1"/>
        <v>5.1892468181818181E-3</v>
      </c>
      <c r="M17" s="31">
        <f t="shared" si="1"/>
        <v>4.4556100909090906E-3</v>
      </c>
      <c r="N17" s="31">
        <f t="shared" si="1"/>
        <v>2.6630511727272727E-4</v>
      </c>
    </row>
    <row r="18" spans="1:14" s="23" customFormat="1"/>
    <row r="37" spans="1:20" s="23" customFormat="1">
      <c r="B37" s="23" t="s">
        <v>80</v>
      </c>
      <c r="C37" s="23" t="s">
        <v>81</v>
      </c>
      <c r="D37" s="24" t="s">
        <v>82</v>
      </c>
      <c r="E37" s="24" t="s">
        <v>83</v>
      </c>
      <c r="F37" s="23" t="s">
        <v>84</v>
      </c>
      <c r="I37" s="23" t="s">
        <v>80</v>
      </c>
      <c r="J37" s="23" t="s">
        <v>81</v>
      </c>
      <c r="K37" s="24" t="s">
        <v>82</v>
      </c>
      <c r="L37" s="24" t="s">
        <v>83</v>
      </c>
      <c r="M37" s="23" t="s">
        <v>84</v>
      </c>
    </row>
    <row r="38" spans="1:20" s="23" customFormat="1">
      <c r="B38" s="25">
        <v>6996</v>
      </c>
      <c r="C38" s="25">
        <v>10593</v>
      </c>
      <c r="D38" s="25">
        <v>10660</v>
      </c>
      <c r="E38" s="25">
        <v>10662</v>
      </c>
      <c r="F38" s="25">
        <v>1387</v>
      </c>
      <c r="I38" s="25">
        <v>6996</v>
      </c>
      <c r="J38" s="25">
        <v>10593</v>
      </c>
      <c r="K38" s="25">
        <v>10660</v>
      </c>
      <c r="L38" s="25">
        <v>10662</v>
      </c>
      <c r="M38" s="25">
        <v>1387</v>
      </c>
      <c r="R38" s="24"/>
      <c r="S38" s="24"/>
    </row>
    <row r="39" spans="1:20" s="23" customFormat="1">
      <c r="P39" s="25"/>
      <c r="Q39" s="25"/>
      <c r="R39" s="25"/>
      <c r="S39" s="25"/>
      <c r="T39" s="25"/>
    </row>
    <row r="40" spans="1:20" s="23" customFormat="1">
      <c r="A40" s="23" t="s">
        <v>100</v>
      </c>
      <c r="B40" s="21"/>
      <c r="C40" s="21"/>
      <c r="D40" s="21"/>
      <c r="E40" s="21"/>
      <c r="F40" s="21"/>
      <c r="H40" s="23" t="s">
        <v>101</v>
      </c>
      <c r="I40" s="22"/>
      <c r="J40" s="22"/>
      <c r="K40" s="22"/>
      <c r="L40" s="22"/>
      <c r="M40" s="22"/>
    </row>
    <row r="41" spans="1:20" s="23" customFormat="1">
      <c r="A41" s="23" t="s">
        <v>88</v>
      </c>
      <c r="B41" s="21">
        <f t="shared" ref="B41:F51" si="2">J6/C6</f>
        <v>7.4935562691159627E-2</v>
      </c>
      <c r="C41" s="21">
        <f t="shared" si="2"/>
        <v>3.5951029967760964E-2</v>
      </c>
      <c r="D41" s="21">
        <f t="shared" si="2"/>
        <v>2.5522208114523597E-2</v>
      </c>
      <c r="E41" s="21">
        <f t="shared" si="2"/>
        <v>3.2396828215240266E-2</v>
      </c>
      <c r="F41" s="21">
        <f t="shared" si="2"/>
        <v>5.323311063996054E-3</v>
      </c>
      <c r="I41" s="22">
        <f>B41/$B$41*100</f>
        <v>100</v>
      </c>
      <c r="J41" s="22">
        <f>C41/$B$41*100</f>
        <v>47.975925817665491</v>
      </c>
      <c r="K41" s="22">
        <f>D41/$B$41*100</f>
        <v>34.058872980925152</v>
      </c>
      <c r="L41" s="22">
        <f>E41/$B$41*100</f>
        <v>43.232915123038389</v>
      </c>
      <c r="M41" s="22">
        <f>F41/$B$41*100</f>
        <v>7.1038514596008522</v>
      </c>
      <c r="P41" s="22"/>
      <c r="Q41" s="22"/>
      <c r="R41" s="22"/>
      <c r="S41" s="22"/>
      <c r="T41" s="22"/>
    </row>
    <row r="42" spans="1:20" s="23" customFormat="1">
      <c r="A42" s="23" t="s">
        <v>89</v>
      </c>
      <c r="B42" s="21">
        <f t="shared" si="2"/>
        <v>3.5229144847088396E-2</v>
      </c>
      <c r="C42" s="21">
        <f t="shared" si="2"/>
        <v>3.3613836567058492E-2</v>
      </c>
      <c r="D42" s="21">
        <f t="shared" si="2"/>
        <v>1.2509232275381119E-2</v>
      </c>
      <c r="E42" s="21">
        <f t="shared" si="2"/>
        <v>8.9784442539026042E-3</v>
      </c>
      <c r="F42" s="21">
        <f t="shared" si="2"/>
        <v>7.8122901071316509E-4</v>
      </c>
      <c r="I42" s="22">
        <f>B42/$B$42*100</f>
        <v>100</v>
      </c>
      <c r="J42" s="22">
        <f t="shared" ref="J42:M42" si="3">C42/$B$42*100</f>
        <v>95.414852426758785</v>
      </c>
      <c r="K42" s="22">
        <f t="shared" si="3"/>
        <v>35.508191668226026</v>
      </c>
      <c r="L42" s="22">
        <f t="shared" si="3"/>
        <v>25.485842170945151</v>
      </c>
      <c r="M42" s="22">
        <f t="shared" si="3"/>
        <v>2.217564502641431</v>
      </c>
      <c r="P42" s="22"/>
      <c r="Q42" s="22"/>
      <c r="R42" s="22"/>
      <c r="S42" s="22"/>
      <c r="T42" s="22"/>
    </row>
    <row r="43" spans="1:20" s="23" customFormat="1">
      <c r="A43" s="23" t="s">
        <v>90</v>
      </c>
      <c r="B43" s="21">
        <f t="shared" si="2"/>
        <v>5.4585947393702969E-2</v>
      </c>
      <c r="C43" s="21">
        <f t="shared" si="2"/>
        <v>3.7660035938434297E-2</v>
      </c>
      <c r="D43" s="21">
        <f t="shared" si="2"/>
        <v>2.7203413205928572E-2</v>
      </c>
      <c r="E43" s="21">
        <f t="shared" si="2"/>
        <v>3.0501402386700842E-2</v>
      </c>
      <c r="F43" s="21">
        <f t="shared" si="2"/>
        <v>0</v>
      </c>
      <c r="I43" s="22">
        <f>B43/$B$43*100</f>
        <v>100</v>
      </c>
      <c r="J43" s="22">
        <f t="shared" ref="J43:M43" si="4">C43/$B$43*100</f>
        <v>68.992181571586599</v>
      </c>
      <c r="K43" s="22">
        <f t="shared" si="4"/>
        <v>49.835927568908986</v>
      </c>
      <c r="L43" s="22">
        <f t="shared" si="4"/>
        <v>55.877755801705632</v>
      </c>
      <c r="M43" s="22">
        <f t="shared" si="4"/>
        <v>0</v>
      </c>
      <c r="P43" s="22"/>
      <c r="Q43" s="22"/>
      <c r="R43" s="22"/>
      <c r="S43" s="22"/>
      <c r="T43" s="22"/>
    </row>
    <row r="44" spans="1:20" s="23" customFormat="1">
      <c r="A44" s="23" t="s">
        <v>91</v>
      </c>
      <c r="B44" s="21">
        <f t="shared" si="2"/>
        <v>6.0861684811015039E-2</v>
      </c>
      <c r="C44" s="21">
        <f t="shared" si="2"/>
        <v>3.7676046443468621E-2</v>
      </c>
      <c r="D44" s="21">
        <f t="shared" si="2"/>
        <v>3.2535127713589969E-2</v>
      </c>
      <c r="E44" s="21">
        <f t="shared" si="2"/>
        <v>3.1067463651175069E-2</v>
      </c>
      <c r="F44" s="21">
        <f t="shared" si="2"/>
        <v>9.2450261297796869E-3</v>
      </c>
      <c r="I44" s="22">
        <f>B44/$B$44*100</f>
        <v>100</v>
      </c>
      <c r="J44" s="22">
        <f t="shared" ref="J44:M44" si="5">C44/$B$44*100</f>
        <v>61.90437639125269</v>
      </c>
      <c r="K44" s="22">
        <f t="shared" si="5"/>
        <v>53.457487768563396</v>
      </c>
      <c r="L44" s="22">
        <f t="shared" si="5"/>
        <v>51.046013181600799</v>
      </c>
      <c r="M44" s="22">
        <f t="shared" si="5"/>
        <v>15.190223797594374</v>
      </c>
      <c r="P44" s="22"/>
      <c r="Q44" s="22"/>
      <c r="R44" s="22"/>
      <c r="S44" s="22"/>
      <c r="T44" s="22"/>
    </row>
    <row r="45" spans="1:20" s="23" customFormat="1">
      <c r="A45" s="23" t="s">
        <v>92</v>
      </c>
      <c r="B45" s="21">
        <f t="shared" si="2"/>
        <v>3.461458783419849E-2</v>
      </c>
      <c r="C45" s="21">
        <f t="shared" si="2"/>
        <v>3.8986903995738703E-2</v>
      </c>
      <c r="D45" s="21">
        <f t="shared" si="2"/>
        <v>1.9120242070886917E-2</v>
      </c>
      <c r="E45" s="21">
        <f t="shared" si="2"/>
        <v>1.375456661772681E-2</v>
      </c>
      <c r="F45" s="21">
        <f t="shared" si="2"/>
        <v>0</v>
      </c>
      <c r="I45" s="22">
        <f>B45/$B$45*100</f>
        <v>100</v>
      </c>
      <c r="J45" s="22">
        <f t="shared" ref="J45:M45" si="6">C45/$B$45*100</f>
        <v>112.63142632950971</v>
      </c>
      <c r="K45" s="22">
        <f t="shared" si="6"/>
        <v>55.237526335635046</v>
      </c>
      <c r="L45" s="22">
        <f t="shared" si="6"/>
        <v>39.736329329155225</v>
      </c>
      <c r="M45" s="22">
        <f t="shared" si="6"/>
        <v>0</v>
      </c>
      <c r="P45" s="22"/>
      <c r="Q45" s="22"/>
      <c r="R45" s="22"/>
      <c r="S45" s="22"/>
      <c r="T45" s="22"/>
    </row>
    <row r="46" spans="1:20" s="23" customFormat="1">
      <c r="A46" s="23" t="s">
        <v>93</v>
      </c>
      <c r="B46" s="21">
        <f t="shared" si="2"/>
        <v>4.8952476799659368E-2</v>
      </c>
      <c r="C46" s="21">
        <f t="shared" si="2"/>
        <v>3.6582991552490979E-2</v>
      </c>
      <c r="D46" s="21">
        <f t="shared" si="2"/>
        <v>3.4631759932709914E-2</v>
      </c>
      <c r="E46" s="21">
        <f t="shared" si="2"/>
        <v>2.4660177942318028E-2</v>
      </c>
      <c r="F46" s="21">
        <f t="shared" si="2"/>
        <v>0</v>
      </c>
      <c r="I46" s="22">
        <f>B46/$B$46*100</f>
        <v>100</v>
      </c>
      <c r="J46" s="22">
        <f t="shared" ref="J46:M46" si="7">C46/$B$46*100</f>
        <v>74.73164575963915</v>
      </c>
      <c r="K46" s="22">
        <f t="shared" si="7"/>
        <v>70.745674574224807</v>
      </c>
      <c r="L46" s="22">
        <f t="shared" si="7"/>
        <v>50.375751247972858</v>
      </c>
      <c r="M46" s="22">
        <f t="shared" si="7"/>
        <v>0</v>
      </c>
      <c r="P46" s="22"/>
      <c r="Q46" s="22"/>
      <c r="R46" s="22"/>
      <c r="S46" s="22"/>
      <c r="T46" s="22"/>
    </row>
    <row r="47" spans="1:20" s="23" customFormat="1">
      <c r="A47" s="23" t="s">
        <v>94</v>
      </c>
      <c r="B47" s="21">
        <f t="shared" si="2"/>
        <v>8.6501299344140581E-2</v>
      </c>
      <c r="C47" s="21">
        <f t="shared" si="2"/>
        <v>6.1761676033501169E-2</v>
      </c>
      <c r="D47" s="21">
        <f t="shared" si="2"/>
        <v>6.1380124953532157E-2</v>
      </c>
      <c r="E47" s="21">
        <f t="shared" si="2"/>
        <v>4.6841371399027346E-2</v>
      </c>
      <c r="F47" s="21">
        <f t="shared" si="2"/>
        <v>0</v>
      </c>
      <c r="I47" s="22">
        <f>B47/$B47*100</f>
        <v>100</v>
      </c>
      <c r="J47" s="22">
        <f t="shared" ref="J47:M47" si="8">C47/$B$47*100</f>
        <v>71.399709023775245</v>
      </c>
      <c r="K47" s="22">
        <f t="shared" si="8"/>
        <v>70.958616135157413</v>
      </c>
      <c r="L47" s="22">
        <f t="shared" si="8"/>
        <v>54.151061029351212</v>
      </c>
      <c r="M47" s="22">
        <f t="shared" si="8"/>
        <v>0</v>
      </c>
      <c r="P47" s="22"/>
      <c r="Q47" s="22"/>
      <c r="R47" s="22"/>
      <c r="S47" s="22"/>
      <c r="T47" s="22"/>
    </row>
    <row r="48" spans="1:20" s="23" customFormat="1">
      <c r="A48" s="23" t="s">
        <v>95</v>
      </c>
      <c r="B48" s="21">
        <f>J13/C13</f>
        <v>1.6929365575463019E-2</v>
      </c>
      <c r="C48" s="21">
        <f t="shared" si="2"/>
        <v>2.0192106026584816E-2</v>
      </c>
      <c r="D48" s="21">
        <f t="shared" si="2"/>
        <v>1.5717252791786745E-2</v>
      </c>
      <c r="E48" s="21">
        <f t="shared" si="2"/>
        <v>7.5173221221890895E-3</v>
      </c>
      <c r="F48" s="21">
        <f t="shared" si="2"/>
        <v>0</v>
      </c>
      <c r="I48" s="22">
        <f>B48/$B48*100</f>
        <v>100</v>
      </c>
      <c r="J48" s="22">
        <f>C48/$B48*100</f>
        <v>119.27266817281522</v>
      </c>
      <c r="K48" s="22">
        <f t="shared" ref="K48:M51" si="9">D48/$B48*100</f>
        <v>92.840175975447778</v>
      </c>
      <c r="L48" s="22">
        <f t="shared" si="9"/>
        <v>44.404039174890876</v>
      </c>
      <c r="M48" s="22">
        <f t="shared" si="9"/>
        <v>0</v>
      </c>
      <c r="P48" s="22"/>
      <c r="Q48" s="22"/>
      <c r="R48" s="22"/>
      <c r="S48" s="22"/>
      <c r="T48" s="22"/>
    </row>
    <row r="49" spans="1:20" s="23" customFormat="1">
      <c r="A49" s="23" t="s">
        <v>96</v>
      </c>
      <c r="B49" s="21">
        <f>J14/C14</f>
        <v>5.6748858674385234E-2</v>
      </c>
      <c r="C49" s="21">
        <f t="shared" si="2"/>
        <v>4.713456589172639E-2</v>
      </c>
      <c r="D49" s="21">
        <f t="shared" si="2"/>
        <v>3.2625422662346443E-2</v>
      </c>
      <c r="E49" s="21">
        <f t="shared" si="2"/>
        <v>1.8936571816123595E-2</v>
      </c>
      <c r="F49" s="21">
        <f t="shared" si="2"/>
        <v>0</v>
      </c>
      <c r="I49" s="22">
        <f>B49/$B49*100</f>
        <v>100</v>
      </c>
      <c r="J49" s="22">
        <f t="shared" ref="J49" si="10">C49/$B49*100</f>
        <v>83.058174195495411</v>
      </c>
      <c r="K49" s="22">
        <f t="shared" si="9"/>
        <v>57.490887789559366</v>
      </c>
      <c r="L49" s="22">
        <f t="shared" si="9"/>
        <v>33.36907958762351</v>
      </c>
      <c r="M49" s="22">
        <f t="shared" si="9"/>
        <v>0</v>
      </c>
      <c r="P49" s="22"/>
      <c r="Q49" s="22"/>
      <c r="R49" s="22"/>
      <c r="S49" s="22"/>
      <c r="T49" s="22"/>
    </row>
    <row r="50" spans="1:20" s="23" customFormat="1">
      <c r="A50" s="23" t="s">
        <v>97</v>
      </c>
      <c r="B50" s="21">
        <f>J15/C15</f>
        <v>6.3408490249336216E-2</v>
      </c>
      <c r="C50" s="21">
        <f t="shared" si="2"/>
        <v>4.6053447478156151E-2</v>
      </c>
      <c r="D50" s="21">
        <f t="shared" si="2"/>
        <v>4.7875250462046402E-2</v>
      </c>
      <c r="E50" s="21">
        <f t="shared" si="2"/>
        <v>4.0001455612978194E-2</v>
      </c>
      <c r="F50" s="21">
        <f t="shared" si="2"/>
        <v>8.6699620909986112E-3</v>
      </c>
      <c r="I50" s="22">
        <f>B50/$B50*100</f>
        <v>100</v>
      </c>
      <c r="J50" s="22">
        <f>C50/$B50*100</f>
        <v>72.629780802324433</v>
      </c>
      <c r="K50" s="22">
        <f t="shared" si="9"/>
        <v>75.502902330256276</v>
      </c>
      <c r="L50" s="22">
        <f t="shared" si="9"/>
        <v>63.085330459191844</v>
      </c>
      <c r="M50" s="22">
        <f t="shared" si="9"/>
        <v>13.673188017734535</v>
      </c>
      <c r="P50" s="22"/>
      <c r="Q50" s="22"/>
      <c r="R50" s="22"/>
      <c r="S50" s="22"/>
      <c r="T50" s="22"/>
    </row>
    <row r="51" spans="1:20" s="23" customFormat="1">
      <c r="A51" s="23" t="s">
        <v>98</v>
      </c>
      <c r="B51" s="21">
        <f>J16/C16</f>
        <v>5.7059133702299099E-2</v>
      </c>
      <c r="C51" s="21">
        <f t="shared" si="2"/>
        <v>6.0200846660395102E-2</v>
      </c>
      <c r="D51" s="21">
        <f t="shared" si="2"/>
        <v>3.3991955674371521E-2</v>
      </c>
      <c r="E51" s="21">
        <f t="shared" si="2"/>
        <v>4.0071252661790575E-2</v>
      </c>
      <c r="F51" s="21">
        <f t="shared" si="2"/>
        <v>3.6618156749946514E-3</v>
      </c>
      <c r="I51" s="22">
        <f>B51/$B51*100</f>
        <v>100</v>
      </c>
      <c r="J51" s="22">
        <f t="shared" ref="J51" si="11">C51/$B51*100</f>
        <v>105.50606494393624</v>
      </c>
      <c r="K51" s="22">
        <f t="shared" si="9"/>
        <v>59.573206722207694</v>
      </c>
      <c r="L51" s="22">
        <f t="shared" si="9"/>
        <v>70.227586823975869</v>
      </c>
      <c r="M51" s="22">
        <f t="shared" si="9"/>
        <v>6.4175802144137792</v>
      </c>
      <c r="P51" s="22"/>
      <c r="Q51" s="22"/>
      <c r="R51" s="22"/>
      <c r="S51" s="22"/>
      <c r="T51" s="22"/>
    </row>
    <row r="52" spans="1:20" s="23" customFormat="1">
      <c r="A52" s="23" t="s">
        <v>99</v>
      </c>
      <c r="B52" s="31">
        <f>AVERAGE(B41:B51)</f>
        <v>5.3620595629313456E-2</v>
      </c>
      <c r="C52" s="31">
        <f t="shared" ref="C52:F52" si="12">AVERAGE(C41:C50)</f>
        <v>3.9561263989492057E-2</v>
      </c>
      <c r="D52" s="31">
        <f t="shared" si="12"/>
        <v>3.091200341827318E-2</v>
      </c>
      <c r="E52" s="31">
        <f t="shared" si="12"/>
        <v>2.5465560401738186E-2</v>
      </c>
      <c r="F52" s="31">
        <f t="shared" si="12"/>
        <v>2.4019528295487519E-3</v>
      </c>
      <c r="H52" s="23" t="s">
        <v>99</v>
      </c>
      <c r="I52" s="25">
        <f>AVERAGE(I41:I51)</f>
        <v>100</v>
      </c>
      <c r="J52" s="25">
        <f t="shared" ref="J52:M52" si="13">AVERAGE(J41:J51)</f>
        <v>83.046982312250805</v>
      </c>
      <c r="K52" s="25">
        <f t="shared" si="13"/>
        <v>59.564497259010174</v>
      </c>
      <c r="L52" s="25">
        <f t="shared" si="13"/>
        <v>48.271973084495585</v>
      </c>
      <c r="M52" s="25">
        <f t="shared" si="13"/>
        <v>4.0547643629077248</v>
      </c>
      <c r="P52" s="22"/>
      <c r="Q52" s="22"/>
      <c r="R52" s="22"/>
      <c r="S52" s="22"/>
      <c r="T52" s="22"/>
    </row>
    <row r="53" spans="1:20" s="23" customFormat="1">
      <c r="P53" s="25"/>
      <c r="Q53" s="25"/>
      <c r="R53" s="25"/>
      <c r="S53" s="25"/>
      <c r="T53" s="25"/>
    </row>
  </sheetData>
  <pageMargins left="0.7" right="0.7" top="0.75" bottom="0.75" header="0.3" footer="0.3"/>
  <pageSetup paperSize="9" scale="47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7174-93AC-C242-9D1C-3E427C70616F}">
  <dimension ref="B2:C31"/>
  <sheetViews>
    <sheetView workbookViewId="0">
      <selection activeCell="K23" sqref="K23"/>
    </sheetView>
  </sheetViews>
  <sheetFormatPr baseColWidth="10" defaultRowHeight="16"/>
  <cols>
    <col min="1" max="1" width="10.83203125" style="14"/>
    <col min="2" max="2" width="38.6640625" style="14" bestFit="1" customWidth="1"/>
    <col min="3" max="3" width="26.1640625" style="14" bestFit="1" customWidth="1"/>
    <col min="4" max="16384" width="10.83203125" style="14"/>
  </cols>
  <sheetData>
    <row r="2" spans="2:3">
      <c r="B2" s="18"/>
      <c r="C2" s="18"/>
    </row>
    <row r="3" spans="2:3">
      <c r="B3" s="15" t="s">
        <v>17</v>
      </c>
      <c r="C3" s="32" t="s">
        <v>124</v>
      </c>
    </row>
    <row r="4" spans="2:3">
      <c r="B4" s="15"/>
      <c r="C4" s="16"/>
    </row>
    <row r="5" spans="2:3">
      <c r="B5" s="15" t="s">
        <v>63</v>
      </c>
      <c r="C5" s="19" t="s">
        <v>125</v>
      </c>
    </row>
    <row r="6" spans="2:3">
      <c r="B6" s="15" t="s">
        <v>102</v>
      </c>
      <c r="C6" s="16" t="s">
        <v>102</v>
      </c>
    </row>
    <row r="7" spans="2:3">
      <c r="B7" s="15" t="s">
        <v>103</v>
      </c>
      <c r="C7" s="19" t="s">
        <v>126</v>
      </c>
    </row>
    <row r="8" spans="2:3">
      <c r="B8" s="15"/>
      <c r="C8" s="16"/>
    </row>
    <row r="9" spans="2:3">
      <c r="B9" s="15" t="s">
        <v>104</v>
      </c>
      <c r="C9" s="16"/>
    </row>
    <row r="10" spans="2:3">
      <c r="B10" s="15" t="s">
        <v>22</v>
      </c>
      <c r="C10" s="32" t="s">
        <v>23</v>
      </c>
    </row>
    <row r="11" spans="2:3">
      <c r="B11" s="15" t="s">
        <v>24</v>
      </c>
      <c r="C11" s="20" t="s">
        <v>25</v>
      </c>
    </row>
    <row r="12" spans="2:3">
      <c r="B12" s="15" t="s">
        <v>105</v>
      </c>
      <c r="C12" s="20" t="s">
        <v>27</v>
      </c>
    </row>
    <row r="13" spans="2:3">
      <c r="B13" s="15" t="s">
        <v>106</v>
      </c>
      <c r="C13" s="16" t="s">
        <v>107</v>
      </c>
    </row>
    <row r="14" spans="2:3">
      <c r="B14" s="15" t="s">
        <v>108</v>
      </c>
      <c r="C14" s="16" t="s">
        <v>109</v>
      </c>
    </row>
    <row r="15" spans="2:3">
      <c r="B15" s="15"/>
      <c r="C15" s="16"/>
    </row>
    <row r="16" spans="2:3">
      <c r="B16" s="15" t="s">
        <v>110</v>
      </c>
      <c r="C16" s="16"/>
    </row>
    <row r="17" spans="2:3">
      <c r="B17" s="15" t="s">
        <v>111</v>
      </c>
      <c r="C17" s="16">
        <v>1</v>
      </c>
    </row>
    <row r="18" spans="2:3">
      <c r="B18" s="15" t="s">
        <v>112</v>
      </c>
      <c r="C18" s="16">
        <v>0.48270000000000002</v>
      </c>
    </row>
    <row r="19" spans="2:3">
      <c r="B19" s="15" t="s">
        <v>113</v>
      </c>
      <c r="C19" s="16" t="s">
        <v>114</v>
      </c>
    </row>
    <row r="20" spans="2:3">
      <c r="B20" s="15" t="s">
        <v>115</v>
      </c>
      <c r="C20" s="16" t="s">
        <v>116</v>
      </c>
    </row>
    <row r="21" spans="2:3">
      <c r="B21" s="15" t="s">
        <v>117</v>
      </c>
      <c r="C21" s="16">
        <v>0.89859999999999995</v>
      </c>
    </row>
    <row r="22" spans="2:3">
      <c r="B22" s="15"/>
      <c r="C22" s="16"/>
    </row>
    <row r="23" spans="2:3">
      <c r="B23" s="15" t="s">
        <v>118</v>
      </c>
      <c r="C23" s="16"/>
    </row>
    <row r="24" spans="2:3">
      <c r="B24" s="15" t="s">
        <v>119</v>
      </c>
      <c r="C24" s="16" t="s">
        <v>120</v>
      </c>
    </row>
    <row r="25" spans="2:3">
      <c r="B25" s="15" t="s">
        <v>22</v>
      </c>
      <c r="C25" s="16" t="s">
        <v>23</v>
      </c>
    </row>
    <row r="26" spans="2:3">
      <c r="B26" s="15" t="s">
        <v>24</v>
      </c>
      <c r="C26" s="16" t="s">
        <v>25</v>
      </c>
    </row>
    <row r="27" spans="2:3">
      <c r="B27" s="15" t="s">
        <v>105</v>
      </c>
      <c r="C27" s="16" t="s">
        <v>27</v>
      </c>
    </row>
    <row r="28" spans="2:3">
      <c r="B28" s="15"/>
      <c r="C28" s="16"/>
    </row>
    <row r="29" spans="2:3">
      <c r="B29" s="15" t="s">
        <v>121</v>
      </c>
      <c r="C29" s="16"/>
    </row>
    <row r="30" spans="2:3">
      <c r="B30" s="15" t="s">
        <v>122</v>
      </c>
      <c r="C30" s="16">
        <v>11</v>
      </c>
    </row>
    <row r="31" spans="2:3">
      <c r="B31" s="15" t="s">
        <v>123</v>
      </c>
      <c r="C31" s="16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7D0D-D529-214B-9C9E-34AE43D5125D}">
  <dimension ref="B2:L12"/>
  <sheetViews>
    <sheetView workbookViewId="0">
      <selection activeCell="B24" sqref="B24"/>
    </sheetView>
  </sheetViews>
  <sheetFormatPr baseColWidth="10" defaultColWidth="8.83203125" defaultRowHeight="16"/>
  <cols>
    <col min="1" max="1" width="5.83203125" style="33" customWidth="1"/>
    <col min="2" max="2" width="29" style="33" bestFit="1" customWidth="1"/>
    <col min="3" max="8" width="8.83203125" style="33"/>
    <col min="9" max="9" width="29" style="33" bestFit="1" customWidth="1"/>
    <col min="10" max="16384" width="8.83203125" style="33"/>
  </cols>
  <sheetData>
    <row r="2" spans="2:12">
      <c r="C2" s="34" t="s">
        <v>0</v>
      </c>
      <c r="D2" s="34" t="s">
        <v>13</v>
      </c>
      <c r="E2" s="34" t="s">
        <v>15</v>
      </c>
      <c r="F2" s="34" t="s">
        <v>127</v>
      </c>
      <c r="G2" s="38"/>
      <c r="J2" s="34" t="s">
        <v>0</v>
      </c>
      <c r="K2" s="34" t="s">
        <v>13</v>
      </c>
      <c r="L2" s="34" t="s">
        <v>15</v>
      </c>
    </row>
    <row r="3" spans="2:12">
      <c r="B3" s="35" t="s">
        <v>128</v>
      </c>
      <c r="C3" s="36">
        <v>0</v>
      </c>
      <c r="D3" s="36">
        <v>0.57064077052816375</v>
      </c>
      <c r="E3" s="36">
        <v>0.6158962622147135</v>
      </c>
      <c r="F3" s="36">
        <f>AVERAGE(C3:E3)</f>
        <v>0.39551234424762577</v>
      </c>
      <c r="G3" s="38"/>
      <c r="I3" s="35" t="s">
        <v>129</v>
      </c>
      <c r="J3" s="37">
        <v>100</v>
      </c>
      <c r="K3" s="37">
        <v>100</v>
      </c>
      <c r="L3" s="37">
        <v>100</v>
      </c>
    </row>
    <row r="4" spans="2:12">
      <c r="B4" s="35" t="s">
        <v>129</v>
      </c>
      <c r="C4" s="36">
        <v>100</v>
      </c>
      <c r="D4" s="36">
        <v>100</v>
      </c>
      <c r="E4" s="36">
        <v>100</v>
      </c>
      <c r="F4" s="36">
        <f t="shared" ref="F4:F12" si="0">AVERAGE(C4:E4)</f>
        <v>100</v>
      </c>
      <c r="G4" s="38"/>
      <c r="I4" s="35" t="s">
        <v>132</v>
      </c>
      <c r="J4" s="37">
        <v>23.834634073940478</v>
      </c>
      <c r="K4" s="37">
        <v>17.956141886193517</v>
      </c>
      <c r="L4" s="37">
        <v>23.502055101790678</v>
      </c>
    </row>
    <row r="5" spans="2:12">
      <c r="B5" s="35" t="s">
        <v>130</v>
      </c>
      <c r="C5" s="36">
        <v>2.6226349348958254E-2</v>
      </c>
      <c r="D5" s="36">
        <v>0.58275193646391299</v>
      </c>
      <c r="E5" s="36">
        <v>0.33716048206494126</v>
      </c>
      <c r="F5" s="36">
        <f t="shared" si="0"/>
        <v>0.31537958929260418</v>
      </c>
      <c r="G5" s="38"/>
      <c r="I5" s="35" t="s">
        <v>133</v>
      </c>
      <c r="J5" s="37">
        <v>30.449720422427951</v>
      </c>
      <c r="K5" s="37">
        <v>18.450980512085021</v>
      </c>
      <c r="L5" s="37">
        <v>22.862499764079828</v>
      </c>
    </row>
    <row r="6" spans="2:12">
      <c r="B6" s="35" t="s">
        <v>132</v>
      </c>
      <c r="C6" s="36">
        <v>23.834634073940478</v>
      </c>
      <c r="D6" s="36">
        <v>17.956141886193517</v>
      </c>
      <c r="E6" s="36">
        <v>23.502055101790678</v>
      </c>
      <c r="F6" s="36">
        <f t="shared" si="0"/>
        <v>21.764277020641558</v>
      </c>
      <c r="G6" s="38"/>
      <c r="I6" s="35" t="s">
        <v>135</v>
      </c>
      <c r="J6" s="37">
        <v>70.332616654167168</v>
      </c>
      <c r="K6" s="37">
        <v>66.539661490989985</v>
      </c>
      <c r="L6" s="37">
        <v>75.233433231806629</v>
      </c>
    </row>
    <row r="7" spans="2:12">
      <c r="B7" s="35" t="s">
        <v>131</v>
      </c>
      <c r="C7" s="36">
        <v>0</v>
      </c>
      <c r="D7" s="36">
        <v>0.45424490417838936</v>
      </c>
      <c r="E7" s="36">
        <v>0.16016887546442002</v>
      </c>
      <c r="F7" s="36">
        <f t="shared" si="0"/>
        <v>0.2048045932142698</v>
      </c>
      <c r="G7" s="38"/>
      <c r="I7" s="35" t="s">
        <v>137</v>
      </c>
      <c r="J7" s="37">
        <v>6.1720470427476533E-2</v>
      </c>
      <c r="K7" s="37">
        <v>0.28389569307687168</v>
      </c>
      <c r="L7" s="37">
        <v>0</v>
      </c>
    </row>
    <row r="8" spans="2:12">
      <c r="B8" s="35" t="s">
        <v>133</v>
      </c>
      <c r="C8" s="36">
        <v>30.449720422427951</v>
      </c>
      <c r="D8" s="36">
        <v>18.450980512085021</v>
      </c>
      <c r="E8" s="36">
        <v>22.862499764079828</v>
      </c>
      <c r="F8" s="36">
        <f t="shared" si="0"/>
        <v>23.921066899530931</v>
      </c>
      <c r="G8" s="38"/>
    </row>
    <row r="9" spans="2:12">
      <c r="B9" s="35" t="s">
        <v>134</v>
      </c>
      <c r="C9" s="36">
        <v>0.15297747568219894</v>
      </c>
      <c r="D9" s="36">
        <v>0.63434072949543674</v>
      </c>
      <c r="E9" s="36">
        <v>0.61227392675787895</v>
      </c>
      <c r="F9" s="36">
        <f t="shared" si="0"/>
        <v>0.46653071064517154</v>
      </c>
      <c r="G9" s="38"/>
    </row>
    <row r="10" spans="2:12">
      <c r="B10" s="35" t="s">
        <v>135</v>
      </c>
      <c r="C10" s="36">
        <v>70.332616654167168</v>
      </c>
      <c r="D10" s="36">
        <v>66.539661490989985</v>
      </c>
      <c r="E10" s="36">
        <v>75.233433231806629</v>
      </c>
      <c r="F10" s="36">
        <f t="shared" si="0"/>
        <v>70.701903792321261</v>
      </c>
      <c r="G10" s="38"/>
    </row>
    <row r="11" spans="2:12">
      <c r="B11" s="35" t="s">
        <v>136</v>
      </c>
      <c r="C11" s="36">
        <v>0</v>
      </c>
      <c r="D11" s="36">
        <v>0.58537451508474303</v>
      </c>
      <c r="E11" s="36">
        <v>0.48298896883364184</v>
      </c>
      <c r="F11" s="36">
        <f t="shared" si="0"/>
        <v>0.35612116130612831</v>
      </c>
      <c r="G11" s="38"/>
    </row>
    <row r="12" spans="2:12">
      <c r="B12" s="35" t="s">
        <v>137</v>
      </c>
      <c r="C12" s="36">
        <v>6.1720470427476533E-2</v>
      </c>
      <c r="D12" s="36">
        <v>0.28389569307687168</v>
      </c>
      <c r="E12" s="36">
        <v>0</v>
      </c>
      <c r="F12" s="36">
        <f t="shared" si="0"/>
        <v>0.11520538783478274</v>
      </c>
      <c r="G12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2C8BD-832E-E445-86E9-623FE5006F05}">
  <dimension ref="B2:G31"/>
  <sheetViews>
    <sheetView workbookViewId="0">
      <selection activeCell="C2" sqref="C2"/>
    </sheetView>
  </sheetViews>
  <sheetFormatPr baseColWidth="10" defaultColWidth="10.6640625" defaultRowHeight="16"/>
  <cols>
    <col min="1" max="1" width="10.6640625" style="14"/>
    <col min="2" max="2" width="39.1640625" style="14" bestFit="1" customWidth="1"/>
    <col min="3" max="3" width="17.33203125" style="14" bestFit="1" customWidth="1"/>
    <col min="4" max="4" width="3.83203125" style="14" bestFit="1" customWidth="1"/>
    <col min="5" max="5" width="7" style="14" bestFit="1" customWidth="1"/>
    <col min="6" max="6" width="16" style="14" bestFit="1" customWidth="1"/>
    <col min="7" max="7" width="10" style="14" bestFit="1" customWidth="1"/>
    <col min="8" max="16384" width="10.6640625" style="14"/>
  </cols>
  <sheetData>
    <row r="2" spans="2:7">
      <c r="B2" s="15" t="s">
        <v>17</v>
      </c>
      <c r="C2" s="19" t="s">
        <v>141</v>
      </c>
      <c r="D2" s="16"/>
      <c r="E2" s="16"/>
      <c r="F2" s="16"/>
      <c r="G2" s="16"/>
    </row>
    <row r="3" spans="2:7">
      <c r="B3" s="15" t="s">
        <v>18</v>
      </c>
      <c r="C3" s="16" t="s">
        <v>138</v>
      </c>
      <c r="D3" s="16"/>
      <c r="E3" s="16"/>
      <c r="F3" s="16"/>
      <c r="G3" s="16"/>
    </row>
    <row r="4" spans="2:7">
      <c r="B4" s="15"/>
      <c r="C4" s="16"/>
      <c r="D4" s="16"/>
      <c r="E4" s="16"/>
      <c r="F4" s="16"/>
      <c r="G4" s="16"/>
    </row>
    <row r="5" spans="2:7">
      <c r="B5" s="15" t="s">
        <v>20</v>
      </c>
      <c r="C5" s="16"/>
      <c r="D5" s="16"/>
      <c r="E5" s="16"/>
      <c r="F5" s="16"/>
      <c r="G5" s="16"/>
    </row>
    <row r="6" spans="2:7">
      <c r="B6" s="15" t="s">
        <v>21</v>
      </c>
      <c r="C6" s="16">
        <v>374.7</v>
      </c>
      <c r="D6" s="16"/>
      <c r="E6" s="16"/>
      <c r="F6" s="16"/>
      <c r="G6" s="16"/>
    </row>
    <row r="7" spans="2:7">
      <c r="B7" s="15" t="s">
        <v>22</v>
      </c>
      <c r="C7" s="16" t="s">
        <v>23</v>
      </c>
      <c r="D7" s="16"/>
      <c r="E7" s="16"/>
      <c r="F7" s="16"/>
      <c r="G7" s="16"/>
    </row>
    <row r="8" spans="2:7">
      <c r="B8" s="15" t="s">
        <v>24</v>
      </c>
      <c r="C8" s="16" t="s">
        <v>25</v>
      </c>
      <c r="D8" s="16"/>
      <c r="E8" s="16"/>
      <c r="F8" s="16"/>
      <c r="G8" s="16"/>
    </row>
    <row r="9" spans="2:7">
      <c r="B9" s="15" t="s">
        <v>26</v>
      </c>
      <c r="C9" s="16" t="s">
        <v>27</v>
      </c>
      <c r="D9" s="16"/>
      <c r="E9" s="16"/>
      <c r="F9" s="16"/>
      <c r="G9" s="16"/>
    </row>
    <row r="10" spans="2:7">
      <c r="B10" s="15" t="s">
        <v>28</v>
      </c>
      <c r="C10" s="16">
        <v>0.99339999999999995</v>
      </c>
      <c r="D10" s="16"/>
      <c r="E10" s="16"/>
      <c r="F10" s="16"/>
      <c r="G10" s="16"/>
    </row>
    <row r="11" spans="2:7">
      <c r="B11" s="15"/>
      <c r="C11" s="16"/>
      <c r="D11" s="16"/>
      <c r="E11" s="16"/>
      <c r="F11" s="16"/>
      <c r="G11" s="16"/>
    </row>
    <row r="12" spans="2:7">
      <c r="B12" s="15" t="s">
        <v>29</v>
      </c>
      <c r="C12" s="16"/>
      <c r="D12" s="16"/>
      <c r="E12" s="16"/>
      <c r="F12" s="16"/>
      <c r="G12" s="16"/>
    </row>
    <row r="13" spans="2:7">
      <c r="B13" s="15" t="s">
        <v>30</v>
      </c>
      <c r="C13" s="16" t="s">
        <v>139</v>
      </c>
      <c r="D13" s="16"/>
      <c r="E13" s="16"/>
      <c r="F13" s="16"/>
      <c r="G13" s="16"/>
    </row>
    <row r="14" spans="2:7">
      <c r="B14" s="15" t="s">
        <v>22</v>
      </c>
      <c r="C14" s="16">
        <v>0.2777</v>
      </c>
      <c r="D14" s="16"/>
      <c r="E14" s="16"/>
      <c r="F14" s="16"/>
      <c r="G14" s="16"/>
    </row>
    <row r="15" spans="2:7">
      <c r="B15" s="15" t="s">
        <v>24</v>
      </c>
      <c r="C15" s="16" t="s">
        <v>32</v>
      </c>
      <c r="D15" s="16"/>
      <c r="E15" s="16"/>
      <c r="F15" s="16"/>
      <c r="G15" s="16"/>
    </row>
    <row r="16" spans="2:7">
      <c r="B16" s="15" t="s">
        <v>33</v>
      </c>
      <c r="C16" s="16" t="s">
        <v>34</v>
      </c>
      <c r="D16" s="16"/>
      <c r="E16" s="16"/>
      <c r="F16" s="16"/>
      <c r="G16" s="16"/>
    </row>
    <row r="17" spans="2:7">
      <c r="B17" s="15"/>
      <c r="C17" s="16"/>
      <c r="D17" s="16"/>
      <c r="E17" s="16"/>
      <c r="F17" s="16"/>
      <c r="G17" s="16"/>
    </row>
    <row r="18" spans="2:7">
      <c r="B18" s="15" t="s">
        <v>35</v>
      </c>
      <c r="C18" s="16"/>
      <c r="D18" s="16"/>
      <c r="E18" s="16"/>
      <c r="F18" s="16"/>
      <c r="G18" s="16"/>
    </row>
    <row r="19" spans="2:7">
      <c r="B19" s="15" t="s">
        <v>36</v>
      </c>
      <c r="C19" s="16"/>
      <c r="D19" s="16"/>
      <c r="E19" s="16"/>
      <c r="F19" s="16"/>
      <c r="G19" s="16"/>
    </row>
    <row r="20" spans="2:7">
      <c r="B20" s="15" t="s">
        <v>22</v>
      </c>
      <c r="C20" s="16"/>
      <c r="D20" s="16"/>
      <c r="E20" s="16"/>
      <c r="F20" s="16"/>
      <c r="G20" s="16"/>
    </row>
    <row r="21" spans="2:7">
      <c r="B21" s="15" t="s">
        <v>24</v>
      </c>
      <c r="C21" s="16"/>
      <c r="D21" s="16"/>
      <c r="E21" s="16"/>
      <c r="F21" s="16"/>
      <c r="G21" s="16"/>
    </row>
    <row r="22" spans="2:7">
      <c r="B22" s="15" t="s">
        <v>33</v>
      </c>
      <c r="C22" s="16"/>
      <c r="D22" s="16"/>
      <c r="E22" s="16"/>
      <c r="F22" s="16"/>
      <c r="G22" s="16"/>
    </row>
    <row r="23" spans="2:7">
      <c r="B23" s="15"/>
      <c r="C23" s="16"/>
      <c r="D23" s="16"/>
      <c r="E23" s="16"/>
      <c r="F23" s="16"/>
      <c r="G23" s="16"/>
    </row>
    <row r="24" spans="2:7">
      <c r="B24" s="15" t="s">
        <v>37</v>
      </c>
      <c r="C24" s="16" t="s">
        <v>38</v>
      </c>
      <c r="D24" s="16" t="s">
        <v>39</v>
      </c>
      <c r="E24" s="16" t="s">
        <v>40</v>
      </c>
      <c r="F24" s="16" t="s">
        <v>30</v>
      </c>
      <c r="G24" s="16" t="s">
        <v>22</v>
      </c>
    </row>
    <row r="25" spans="2:7">
      <c r="B25" s="15" t="s">
        <v>41</v>
      </c>
      <c r="C25" s="16">
        <v>20010</v>
      </c>
      <c r="D25" s="16">
        <v>4</v>
      </c>
      <c r="E25" s="16">
        <v>5003</v>
      </c>
      <c r="F25" s="16" t="s">
        <v>140</v>
      </c>
      <c r="G25" s="16" t="s">
        <v>43</v>
      </c>
    </row>
    <row r="26" spans="2:7">
      <c r="B26" s="15" t="s">
        <v>44</v>
      </c>
      <c r="C26" s="16">
        <v>133.5</v>
      </c>
      <c r="D26" s="16">
        <v>10</v>
      </c>
      <c r="E26" s="16">
        <v>13.35</v>
      </c>
      <c r="F26" s="16"/>
      <c r="G26" s="16"/>
    </row>
    <row r="27" spans="2:7">
      <c r="B27" s="15" t="s">
        <v>45</v>
      </c>
      <c r="C27" s="16">
        <v>20144</v>
      </c>
      <c r="D27" s="16">
        <v>14</v>
      </c>
      <c r="E27" s="16"/>
      <c r="F27" s="16"/>
      <c r="G27" s="16"/>
    </row>
    <row r="28" spans="2:7">
      <c r="B28" s="15"/>
      <c r="C28" s="16"/>
      <c r="D28" s="16"/>
      <c r="E28" s="16"/>
      <c r="F28" s="16"/>
      <c r="G28" s="16"/>
    </row>
    <row r="29" spans="2:7">
      <c r="B29" s="15" t="s">
        <v>46</v>
      </c>
      <c r="C29" s="16"/>
      <c r="D29" s="16"/>
      <c r="E29" s="16"/>
      <c r="F29" s="16"/>
      <c r="G29" s="16"/>
    </row>
    <row r="30" spans="2:7">
      <c r="B30" s="15" t="s">
        <v>47</v>
      </c>
      <c r="C30" s="16">
        <v>5</v>
      </c>
      <c r="D30" s="16"/>
      <c r="E30" s="16"/>
      <c r="F30" s="16"/>
      <c r="G30" s="16"/>
    </row>
    <row r="31" spans="2:7">
      <c r="B31" s="15" t="s">
        <v>48</v>
      </c>
      <c r="C31" s="16">
        <v>15</v>
      </c>
      <c r="D31" s="16"/>
      <c r="E31" s="16"/>
      <c r="F31" s="16"/>
      <c r="G31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634B-B15D-A147-8D30-823FAAC7612A}">
  <dimension ref="B2:J17"/>
  <sheetViews>
    <sheetView workbookViewId="0">
      <selection activeCell="I8" sqref="I8:I11"/>
    </sheetView>
  </sheetViews>
  <sheetFormatPr baseColWidth="10" defaultRowHeight="16"/>
  <cols>
    <col min="1" max="1" width="10.83203125" style="14"/>
    <col min="2" max="2" width="33.83203125" style="14" bestFit="1" customWidth="1"/>
    <col min="3" max="3" width="10.33203125" style="14" bestFit="1" customWidth="1"/>
    <col min="4" max="4" width="16.6640625" style="14" bestFit="1" customWidth="1"/>
    <col min="5" max="5" width="17.1640625" style="14" bestFit="1" customWidth="1"/>
    <col min="6" max="6" width="9.83203125" style="14" bestFit="1" customWidth="1"/>
    <col min="7" max="7" width="17" style="14" bestFit="1" customWidth="1"/>
    <col min="8" max="8" width="4.33203125" style="14" bestFit="1" customWidth="1"/>
    <col min="9" max="9" width="10.33203125" style="14" bestFit="1" customWidth="1"/>
    <col min="10" max="10" width="3.83203125" style="14" bestFit="1" customWidth="1"/>
    <col min="11" max="16384" width="10.83203125" style="14"/>
  </cols>
  <sheetData>
    <row r="2" spans="2:10">
      <c r="B2" s="18"/>
      <c r="C2" s="18"/>
      <c r="D2" s="18"/>
      <c r="E2" s="18"/>
      <c r="F2" s="18"/>
      <c r="G2" s="18"/>
      <c r="H2" s="18"/>
      <c r="I2" s="18"/>
      <c r="J2" s="18"/>
    </row>
    <row r="3" spans="2:10">
      <c r="B3" s="15" t="s">
        <v>50</v>
      </c>
      <c r="C3" s="16">
        <v>1</v>
      </c>
      <c r="D3" s="16"/>
      <c r="E3" s="16"/>
      <c r="F3" s="16"/>
      <c r="G3" s="16"/>
      <c r="H3" s="16"/>
      <c r="I3" s="16"/>
      <c r="J3" s="16"/>
    </row>
    <row r="4" spans="2:10">
      <c r="B4" s="15" t="s">
        <v>51</v>
      </c>
      <c r="C4" s="16">
        <v>4</v>
      </c>
      <c r="D4" s="16"/>
      <c r="E4" s="16"/>
      <c r="F4" s="16"/>
      <c r="G4" s="16"/>
      <c r="H4" s="16"/>
      <c r="I4" s="16"/>
      <c r="J4" s="16"/>
    </row>
    <row r="5" spans="2:10">
      <c r="B5" s="15" t="s">
        <v>52</v>
      </c>
      <c r="C5" s="16">
        <v>0.05</v>
      </c>
      <c r="D5" s="16"/>
      <c r="E5" s="16"/>
      <c r="F5" s="16"/>
      <c r="G5" s="16"/>
      <c r="H5" s="16"/>
      <c r="I5" s="16"/>
      <c r="J5" s="16"/>
    </row>
    <row r="6" spans="2:10">
      <c r="B6" s="15"/>
      <c r="C6" s="16"/>
      <c r="D6" s="16"/>
      <c r="E6" s="16"/>
      <c r="F6" s="16"/>
      <c r="G6" s="16"/>
      <c r="H6" s="16"/>
      <c r="I6" s="16"/>
      <c r="J6" s="16"/>
    </row>
    <row r="7" spans="2:10">
      <c r="B7" s="15" t="s">
        <v>53</v>
      </c>
      <c r="C7" s="16" t="s">
        <v>54</v>
      </c>
      <c r="D7" s="16" t="s">
        <v>55</v>
      </c>
      <c r="E7" s="16" t="s">
        <v>56</v>
      </c>
      <c r="F7" s="16" t="s">
        <v>57</v>
      </c>
      <c r="G7" s="16" t="s">
        <v>58</v>
      </c>
      <c r="H7" s="16" t="s">
        <v>59</v>
      </c>
      <c r="I7" s="16"/>
      <c r="J7" s="16"/>
    </row>
    <row r="8" spans="2:10">
      <c r="B8" s="15" t="s">
        <v>77</v>
      </c>
      <c r="C8" s="16">
        <v>78.239999999999995</v>
      </c>
      <c r="D8" s="16" t="s">
        <v>142</v>
      </c>
      <c r="E8" s="16" t="s">
        <v>27</v>
      </c>
      <c r="F8" s="39" t="s">
        <v>25</v>
      </c>
      <c r="G8" s="39" t="s">
        <v>23</v>
      </c>
      <c r="H8" s="16" t="s">
        <v>62</v>
      </c>
      <c r="I8" s="16"/>
      <c r="J8" s="16"/>
    </row>
    <row r="9" spans="2:10">
      <c r="B9" s="15" t="s">
        <v>78</v>
      </c>
      <c r="C9" s="16">
        <v>76.08</v>
      </c>
      <c r="D9" s="16" t="s">
        <v>143</v>
      </c>
      <c r="E9" s="16" t="s">
        <v>27</v>
      </c>
      <c r="F9" s="39" t="s">
        <v>25</v>
      </c>
      <c r="G9" s="39" t="s">
        <v>23</v>
      </c>
      <c r="H9" s="16" t="s">
        <v>66</v>
      </c>
      <c r="I9" s="16"/>
      <c r="J9" s="16"/>
    </row>
    <row r="10" spans="2:10">
      <c r="B10" s="15" t="s">
        <v>79</v>
      </c>
      <c r="C10" s="16">
        <v>29.3</v>
      </c>
      <c r="D10" s="16" t="s">
        <v>144</v>
      </c>
      <c r="E10" s="16" t="s">
        <v>27</v>
      </c>
      <c r="F10" s="39" t="s">
        <v>25</v>
      </c>
      <c r="G10" s="39" t="s">
        <v>23</v>
      </c>
      <c r="H10" s="16" t="s">
        <v>69</v>
      </c>
      <c r="I10" s="16"/>
      <c r="J10" s="16"/>
    </row>
    <row r="11" spans="2:10">
      <c r="B11" s="15" t="s">
        <v>148</v>
      </c>
      <c r="C11" s="16">
        <v>99.88</v>
      </c>
      <c r="D11" s="16" t="s">
        <v>146</v>
      </c>
      <c r="E11" s="16" t="s">
        <v>27</v>
      </c>
      <c r="F11" s="39" t="s">
        <v>25</v>
      </c>
      <c r="G11" s="39" t="s">
        <v>23</v>
      </c>
      <c r="H11" s="16" t="s">
        <v>147</v>
      </c>
      <c r="I11" s="16"/>
      <c r="J11" s="16"/>
    </row>
    <row r="12" spans="2:10">
      <c r="B12" s="15"/>
      <c r="C12" s="16"/>
      <c r="D12" s="16"/>
      <c r="E12" s="16"/>
      <c r="F12" s="16"/>
      <c r="G12" s="16"/>
      <c r="H12" s="16"/>
      <c r="I12" s="16"/>
      <c r="J12" s="16"/>
    </row>
    <row r="13" spans="2:10">
      <c r="B13" s="15" t="s">
        <v>70</v>
      </c>
      <c r="C13" s="16" t="s">
        <v>71</v>
      </c>
      <c r="D13" s="16" t="s">
        <v>72</v>
      </c>
      <c r="E13" s="16" t="s">
        <v>54</v>
      </c>
      <c r="F13" s="16" t="s">
        <v>73</v>
      </c>
      <c r="G13" s="16" t="s">
        <v>74</v>
      </c>
      <c r="H13" s="16" t="s">
        <v>75</v>
      </c>
      <c r="I13" s="16" t="s">
        <v>76</v>
      </c>
      <c r="J13" s="16" t="s">
        <v>39</v>
      </c>
    </row>
    <row r="14" spans="2:10">
      <c r="B14" s="15" t="s">
        <v>60</v>
      </c>
      <c r="C14" s="16">
        <v>100</v>
      </c>
      <c r="D14" s="16">
        <v>21.76</v>
      </c>
      <c r="E14" s="16">
        <v>78.239999999999995</v>
      </c>
      <c r="F14" s="16">
        <v>2.9830000000000001</v>
      </c>
      <c r="G14" s="16">
        <v>3</v>
      </c>
      <c r="H14" s="16">
        <v>3</v>
      </c>
      <c r="I14" s="16">
        <v>26.22</v>
      </c>
      <c r="J14" s="16">
        <v>10</v>
      </c>
    </row>
    <row r="15" spans="2:10">
      <c r="B15" s="15" t="s">
        <v>64</v>
      </c>
      <c r="C15" s="16">
        <v>100</v>
      </c>
      <c r="D15" s="16">
        <v>23.92</v>
      </c>
      <c r="E15" s="16">
        <v>76.08</v>
      </c>
      <c r="F15" s="16">
        <v>2.9830000000000001</v>
      </c>
      <c r="G15" s="16">
        <v>3</v>
      </c>
      <c r="H15" s="16">
        <v>3</v>
      </c>
      <c r="I15" s="16">
        <v>25.5</v>
      </c>
      <c r="J15" s="16">
        <v>10</v>
      </c>
    </row>
    <row r="16" spans="2:10">
      <c r="B16" s="15" t="s">
        <v>67</v>
      </c>
      <c r="C16" s="16">
        <v>100</v>
      </c>
      <c r="D16" s="16">
        <v>70.7</v>
      </c>
      <c r="E16" s="16">
        <v>29.3</v>
      </c>
      <c r="F16" s="16">
        <v>2.9830000000000001</v>
      </c>
      <c r="G16" s="16">
        <v>3</v>
      </c>
      <c r="H16" s="16">
        <v>3</v>
      </c>
      <c r="I16" s="16">
        <v>9.82</v>
      </c>
      <c r="J16" s="16">
        <v>10</v>
      </c>
    </row>
    <row r="17" spans="2:10">
      <c r="B17" s="15" t="s">
        <v>145</v>
      </c>
      <c r="C17" s="16">
        <v>100</v>
      </c>
      <c r="D17" s="16">
        <v>0.1152</v>
      </c>
      <c r="E17" s="16">
        <v>99.88</v>
      </c>
      <c r="F17" s="16">
        <v>2.9830000000000001</v>
      </c>
      <c r="G17" s="16">
        <v>3</v>
      </c>
      <c r="H17" s="16">
        <v>3</v>
      </c>
      <c r="I17" s="16">
        <v>33.479999999999997</v>
      </c>
      <c r="J17" s="16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6EB1-6470-5645-8B40-A20FD71A308D}">
  <dimension ref="B2:K24"/>
  <sheetViews>
    <sheetView zoomScale="115" zoomScaleNormal="70" workbookViewId="0">
      <selection activeCell="C3" sqref="C3:C5"/>
    </sheetView>
  </sheetViews>
  <sheetFormatPr baseColWidth="10" defaultColWidth="8.83203125" defaultRowHeight="14"/>
  <cols>
    <col min="1" max="1" width="4.6640625" style="40" customWidth="1"/>
    <col min="2" max="2" width="8.83203125" style="40"/>
    <col min="3" max="3" width="14" style="40" bestFit="1" customWidth="1"/>
    <col min="4" max="4" width="8.83203125" style="40"/>
    <col min="5" max="7" width="10" style="40" bestFit="1" customWidth="1"/>
    <col min="8" max="8" width="8.83203125" style="40"/>
    <col min="9" max="9" width="10" style="40" bestFit="1" customWidth="1"/>
    <col min="10" max="16384" width="8.83203125" style="40"/>
  </cols>
  <sheetData>
    <row r="2" spans="2:11">
      <c r="D2" s="41" t="s">
        <v>149</v>
      </c>
      <c r="E2" s="40" t="s">
        <v>155</v>
      </c>
      <c r="F2" s="40" t="s">
        <v>156</v>
      </c>
      <c r="G2" s="40" t="s">
        <v>157</v>
      </c>
      <c r="H2" s="40" t="s">
        <v>158</v>
      </c>
      <c r="I2" s="40" t="s">
        <v>159</v>
      </c>
      <c r="K2" s="40" t="s">
        <v>99</v>
      </c>
    </row>
    <row r="3" spans="2:11">
      <c r="B3" s="42">
        <v>1387</v>
      </c>
      <c r="C3" s="43" t="s">
        <v>150</v>
      </c>
      <c r="D3" s="41">
        <v>24</v>
      </c>
      <c r="E3" s="44">
        <v>0.12997831851605729</v>
      </c>
      <c r="F3" s="44">
        <v>1.2312290704358801</v>
      </c>
      <c r="G3" s="44">
        <v>0.70889911170756226</v>
      </c>
      <c r="H3" s="44">
        <v>0.58565975254385394</v>
      </c>
      <c r="I3" s="44">
        <v>0.51970134915857102</v>
      </c>
      <c r="K3" s="44">
        <f>AVERAGE(E3:I3)</f>
        <v>0.63509352047238488</v>
      </c>
    </row>
    <row r="4" spans="2:11">
      <c r="B4" s="42"/>
      <c r="C4" s="43"/>
      <c r="D4" s="41">
        <v>48</v>
      </c>
      <c r="E4" s="44">
        <v>69.484385772922323</v>
      </c>
      <c r="F4" s="44">
        <v>62.771484670506183</v>
      </c>
      <c r="G4" s="44">
        <v>71.549207361214144</v>
      </c>
      <c r="H4" s="44">
        <v>67.812009094392963</v>
      </c>
      <c r="I4" s="44">
        <v>57.866348978459335</v>
      </c>
      <c r="K4" s="44">
        <f t="shared" ref="K4:K17" si="0">AVERAGE(E4:I4)</f>
        <v>65.896687175498982</v>
      </c>
    </row>
    <row r="5" spans="2:11">
      <c r="B5" s="42"/>
      <c r="C5" s="43"/>
      <c r="D5" s="47">
        <v>72</v>
      </c>
      <c r="E5" s="48">
        <v>100</v>
      </c>
      <c r="F5" s="48">
        <v>100</v>
      </c>
      <c r="G5" s="48">
        <v>100</v>
      </c>
      <c r="H5" s="48">
        <v>100</v>
      </c>
      <c r="I5" s="48">
        <v>100</v>
      </c>
      <c r="K5" s="44">
        <f t="shared" si="0"/>
        <v>100</v>
      </c>
    </row>
    <row r="6" spans="2:11">
      <c r="B6" s="42">
        <v>6872</v>
      </c>
      <c r="C6" s="43" t="s">
        <v>151</v>
      </c>
      <c r="D6" s="41">
        <v>24</v>
      </c>
      <c r="E6" s="44">
        <v>8.8191837245431053</v>
      </c>
      <c r="F6" s="44">
        <v>6.2314648348024182</v>
      </c>
      <c r="G6" s="44">
        <v>11.333878555377625</v>
      </c>
      <c r="H6" s="44">
        <v>4.5327349620743167</v>
      </c>
      <c r="I6" s="44">
        <v>4.3196926055684042</v>
      </c>
      <c r="K6" s="44">
        <f t="shared" si="0"/>
        <v>7.0473909364731737</v>
      </c>
    </row>
    <row r="7" spans="2:11">
      <c r="B7" s="42"/>
      <c r="C7" s="43"/>
      <c r="D7" s="41">
        <v>48</v>
      </c>
      <c r="E7" s="44">
        <v>102.21791169443868</v>
      </c>
      <c r="F7" s="44">
        <v>104.2274474690158</v>
      </c>
      <c r="G7" s="44">
        <v>120.27197022673577</v>
      </c>
      <c r="H7" s="44">
        <v>110.79779895828771</v>
      </c>
      <c r="I7" s="44">
        <v>93.719828497577723</v>
      </c>
      <c r="K7" s="44">
        <f t="shared" si="0"/>
        <v>106.24699136921114</v>
      </c>
    </row>
    <row r="8" spans="2:11">
      <c r="B8" s="42"/>
      <c r="C8" s="43"/>
      <c r="D8" s="47">
        <v>72</v>
      </c>
      <c r="E8" s="48">
        <v>125.87673379934662</v>
      </c>
      <c r="F8" s="48">
        <v>151.37772833605379</v>
      </c>
      <c r="G8" s="48">
        <v>158.85574873234219</v>
      </c>
      <c r="H8" s="48">
        <v>151.37831804158432</v>
      </c>
      <c r="I8" s="48">
        <v>142.42677538327465</v>
      </c>
      <c r="K8" s="44">
        <f t="shared" si="0"/>
        <v>145.98306085852033</v>
      </c>
    </row>
    <row r="9" spans="2:11">
      <c r="B9" s="42">
        <v>10733</v>
      </c>
      <c r="C9" s="43" t="s">
        <v>152</v>
      </c>
      <c r="D9" s="41">
        <v>24</v>
      </c>
      <c r="E9" s="44">
        <v>1.514286770043088</v>
      </c>
      <c r="F9" s="44">
        <v>1.0896491186424717</v>
      </c>
      <c r="G9" s="44">
        <v>1.6618989489665004</v>
      </c>
      <c r="H9" s="44">
        <v>1.2039731186280327</v>
      </c>
      <c r="I9" s="44">
        <v>1.0006703603040044</v>
      </c>
      <c r="K9" s="44">
        <f t="shared" si="0"/>
        <v>1.2940956633168195</v>
      </c>
    </row>
    <row r="10" spans="2:11">
      <c r="B10" s="42"/>
      <c r="C10" s="43"/>
      <c r="D10" s="41">
        <v>48</v>
      </c>
      <c r="E10" s="44">
        <v>35.940402832271722</v>
      </c>
      <c r="F10" s="44">
        <v>28.220230586892669</v>
      </c>
      <c r="G10" s="44">
        <v>33.319911997283626</v>
      </c>
      <c r="H10" s="44">
        <v>35.945694269625484</v>
      </c>
      <c r="I10" s="44">
        <v>29.476255608179603</v>
      </c>
      <c r="K10" s="44">
        <f t="shared" si="0"/>
        <v>32.58049905885062</v>
      </c>
    </row>
    <row r="11" spans="2:11">
      <c r="B11" s="42"/>
      <c r="C11" s="43"/>
      <c r="D11" s="47">
        <v>72</v>
      </c>
      <c r="E11" s="48">
        <v>64.021605757295632</v>
      </c>
      <c r="F11" s="48">
        <v>62.307020230092746</v>
      </c>
      <c r="G11" s="48">
        <v>59.666189069862554</v>
      </c>
      <c r="H11" s="48">
        <v>53.814542032990964</v>
      </c>
      <c r="I11" s="48">
        <v>57.128779954868726</v>
      </c>
      <c r="K11" s="44">
        <f t="shared" si="0"/>
        <v>59.38762740902213</v>
      </c>
    </row>
    <row r="12" spans="2:11">
      <c r="B12" s="45">
        <v>10840</v>
      </c>
      <c r="C12" s="46" t="s">
        <v>153</v>
      </c>
      <c r="D12" s="41">
        <v>24</v>
      </c>
      <c r="E12" s="44">
        <v>10.149242886999019</v>
      </c>
      <c r="F12" s="44">
        <v>8.3001889367763155</v>
      </c>
      <c r="G12" s="44">
        <v>11.452904330565413</v>
      </c>
      <c r="H12" s="44">
        <v>5.7200283578727582</v>
      </c>
      <c r="I12" s="44">
        <v>4.7978802564488197</v>
      </c>
      <c r="K12" s="44">
        <f t="shared" si="0"/>
        <v>8.0840489537324665</v>
      </c>
    </row>
    <row r="13" spans="2:11">
      <c r="B13" s="45"/>
      <c r="C13" s="46"/>
      <c r="D13" s="41">
        <v>48</v>
      </c>
      <c r="E13" s="44">
        <v>101.93506655804123</v>
      </c>
      <c r="F13" s="44">
        <v>119.1582544309377</v>
      </c>
      <c r="G13" s="44">
        <v>109.46722814608908</v>
      </c>
      <c r="H13" s="44">
        <v>108.21745753848882</v>
      </c>
      <c r="I13" s="44">
        <v>100.9821102479398</v>
      </c>
      <c r="K13" s="44">
        <f t="shared" si="0"/>
        <v>107.95202338429934</v>
      </c>
    </row>
    <row r="14" spans="2:11">
      <c r="B14" s="45"/>
      <c r="C14" s="46"/>
      <c r="D14" s="47">
        <v>72</v>
      </c>
      <c r="E14" s="48">
        <v>132.3060231147974</v>
      </c>
      <c r="F14" s="48">
        <v>178.79719545426366</v>
      </c>
      <c r="G14" s="48">
        <v>159.06468377512672</v>
      </c>
      <c r="H14" s="48">
        <v>177.04382981608012</v>
      </c>
      <c r="I14" s="48">
        <v>157.91510232873219</v>
      </c>
      <c r="K14" s="44">
        <f t="shared" si="0"/>
        <v>161.02536689779998</v>
      </c>
    </row>
    <row r="15" spans="2:11">
      <c r="B15" s="42">
        <v>1422</v>
      </c>
      <c r="C15" s="43" t="s">
        <v>154</v>
      </c>
      <c r="D15" s="41">
        <v>24</v>
      </c>
      <c r="E15" s="44">
        <v>1.9961638370665902</v>
      </c>
      <c r="F15" s="44">
        <v>0.94235983142561364</v>
      </c>
      <c r="G15" s="44">
        <v>0.94193933836204113</v>
      </c>
      <c r="H15" s="44">
        <v>0.85955574831463977</v>
      </c>
      <c r="I15" s="44">
        <v>0.97234859528744833</v>
      </c>
      <c r="K15" s="44">
        <f t="shared" si="0"/>
        <v>1.1424734700912667</v>
      </c>
    </row>
    <row r="16" spans="2:11">
      <c r="B16" s="42"/>
      <c r="C16" s="43"/>
      <c r="D16" s="41">
        <v>48</v>
      </c>
      <c r="E16" s="44">
        <v>0.82675464578079039</v>
      </c>
      <c r="F16" s="44">
        <v>0.46064614697108969</v>
      </c>
      <c r="G16" s="44">
        <v>0.45231146995915539</v>
      </c>
      <c r="H16" s="44">
        <v>0.22800658457054723</v>
      </c>
      <c r="I16" s="44">
        <v>0.44384604945633466</v>
      </c>
      <c r="K16" s="44">
        <f t="shared" si="0"/>
        <v>0.48231297934758349</v>
      </c>
    </row>
    <row r="17" spans="2:11">
      <c r="B17" s="42"/>
      <c r="C17" s="43"/>
      <c r="D17" s="47">
        <v>72</v>
      </c>
      <c r="E17" s="48">
        <v>-0.37735806096390778</v>
      </c>
      <c r="F17" s="48">
        <v>0.26009787115335004</v>
      </c>
      <c r="G17" s="48">
        <v>0.46183600303986255</v>
      </c>
      <c r="H17" s="48">
        <v>0.25698998867319178</v>
      </c>
      <c r="I17" s="48">
        <v>0.36796216372032303</v>
      </c>
      <c r="K17" s="44">
        <f t="shared" si="0"/>
        <v>0.1939055931245639</v>
      </c>
    </row>
    <row r="20" spans="2:11">
      <c r="E20" s="44"/>
      <c r="F20" s="44"/>
      <c r="G20" s="44"/>
      <c r="H20" s="44"/>
      <c r="I20" s="44"/>
    </row>
    <row r="21" spans="2:11">
      <c r="E21" s="44"/>
      <c r="F21" s="44"/>
      <c r="G21" s="44"/>
      <c r="H21" s="44"/>
      <c r="I21" s="44"/>
    </row>
    <row r="22" spans="2:11">
      <c r="E22" s="44"/>
      <c r="F22" s="44"/>
      <c r="G22" s="44"/>
      <c r="H22" s="44"/>
      <c r="I22" s="44"/>
    </row>
    <row r="23" spans="2:11">
      <c r="E23" s="44"/>
      <c r="F23" s="44"/>
      <c r="G23" s="44"/>
      <c r="H23" s="44"/>
      <c r="I23" s="44"/>
    </row>
    <row r="24" spans="2:11">
      <c r="E24" s="44"/>
      <c r="F24" s="44"/>
      <c r="G24" s="44"/>
      <c r="H24" s="44"/>
      <c r="I24" s="44"/>
    </row>
  </sheetData>
  <mergeCells count="10">
    <mergeCell ref="B12:B14"/>
    <mergeCell ref="C12:C14"/>
    <mergeCell ref="B15:B17"/>
    <mergeCell ref="C15:C17"/>
    <mergeCell ref="B3:B5"/>
    <mergeCell ref="C3:C5"/>
    <mergeCell ref="B6:B8"/>
    <mergeCell ref="C6:C8"/>
    <mergeCell ref="B9:B11"/>
    <mergeCell ref="C9:C1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Fig6B_N1-3</vt:lpstr>
      <vt:lpstr>Fig6B_one-way ANOVA</vt:lpstr>
      <vt:lpstr>Fig6B_Dunnett</vt:lpstr>
      <vt:lpstr>Fig6C_N1-11</vt:lpstr>
      <vt:lpstr>Fig6C_t-test</vt:lpstr>
      <vt:lpstr>Fig6E_N1-3</vt:lpstr>
      <vt:lpstr>Fig6E_one-way ANOVA</vt:lpstr>
      <vt:lpstr>Fig6E_Dunnett</vt:lpstr>
      <vt:lpstr>Fig6G_N1-5</vt:lpstr>
      <vt:lpstr>Fig6G_one-way ANOVA</vt:lpstr>
      <vt:lpstr>Fig6G_Tukey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2023-01-05T17:20:44Z</dcterms:created>
  <dcterms:modified xsi:type="dcterms:W3CDTF">2023-01-05T17:46:56Z</dcterms:modified>
</cp:coreProperties>
</file>