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guelo/Desktop/enviado 14 Nov_2022/Excel por figura/"/>
    </mc:Choice>
  </mc:AlternateContent>
  <xr:revisionPtr revIDLastSave="0" documentId="8_{0B3AA7C6-566B-BF48-8777-FC7A0625CACF}" xr6:coauthVersionLast="47" xr6:coauthVersionMax="47" xr10:uidLastSave="{00000000-0000-0000-0000-000000000000}"/>
  <bookViews>
    <workbookView xWindow="8980" yWindow="1320" windowWidth="27640" windowHeight="16020" xr2:uid="{87D75DB5-0D7C-364B-A404-7DB22980EBD5}"/>
  </bookViews>
  <sheets>
    <sheet name="Panel C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1" l="1"/>
  <c r="L50" i="1"/>
  <c r="L51" i="1" s="1"/>
  <c r="J50" i="1"/>
  <c r="J51" i="1" s="1"/>
  <c r="D50" i="1"/>
  <c r="C50" i="1"/>
  <c r="C51" i="1" s="1"/>
  <c r="P49" i="1"/>
  <c r="P50" i="1" s="1"/>
  <c r="P51" i="1" s="1"/>
  <c r="O49" i="1"/>
  <c r="O50" i="1" s="1"/>
  <c r="O51" i="1" s="1"/>
  <c r="N49" i="1"/>
  <c r="N50" i="1" s="1"/>
  <c r="N51" i="1" s="1"/>
  <c r="M49" i="1"/>
  <c r="M50" i="1" s="1"/>
  <c r="M51" i="1" s="1"/>
  <c r="L49" i="1"/>
  <c r="K49" i="1"/>
  <c r="K50" i="1" s="1"/>
  <c r="K51" i="1" s="1"/>
  <c r="J49" i="1"/>
  <c r="I49" i="1"/>
  <c r="I50" i="1" s="1"/>
  <c r="I51" i="1" s="1"/>
  <c r="H49" i="1"/>
  <c r="H50" i="1" s="1"/>
  <c r="H51" i="1" s="1"/>
  <c r="G49" i="1"/>
  <c r="G50" i="1" s="1"/>
  <c r="G51" i="1" s="1"/>
  <c r="F49" i="1"/>
  <c r="F50" i="1" s="1"/>
  <c r="F51" i="1" s="1"/>
  <c r="E49" i="1"/>
  <c r="E50" i="1" s="1"/>
  <c r="E51" i="1" s="1"/>
  <c r="D49" i="1"/>
  <c r="C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L41" i="1"/>
  <c r="K41" i="1"/>
  <c r="F40" i="1"/>
  <c r="F41" i="1" s="1"/>
  <c r="E40" i="1"/>
  <c r="E41" i="1" s="1"/>
  <c r="O39" i="1"/>
  <c r="N39" i="1"/>
  <c r="N40" i="1" s="1"/>
  <c r="N41" i="1" s="1"/>
  <c r="M39" i="1"/>
  <c r="M40" i="1" s="1"/>
  <c r="M41" i="1" s="1"/>
  <c r="L39" i="1"/>
  <c r="K39" i="1"/>
  <c r="J39" i="1"/>
  <c r="J40" i="1" s="1"/>
  <c r="J41" i="1" s="1"/>
  <c r="I39" i="1"/>
  <c r="H39" i="1"/>
  <c r="G39" i="1"/>
  <c r="F39" i="1"/>
  <c r="E39" i="1"/>
  <c r="D39" i="1"/>
  <c r="D40" i="1" s="1"/>
  <c r="D41" i="1" s="1"/>
  <c r="C39" i="1"/>
  <c r="C40" i="1" s="1"/>
  <c r="C41" i="1" s="1"/>
  <c r="O38" i="1"/>
  <c r="O40" i="1" s="1"/>
  <c r="O41" i="1" s="1"/>
  <c r="N38" i="1"/>
  <c r="M38" i="1"/>
  <c r="L38" i="1"/>
  <c r="K38" i="1"/>
  <c r="J38" i="1"/>
  <c r="I38" i="1"/>
  <c r="I40" i="1" s="1"/>
  <c r="I41" i="1" s="1"/>
  <c r="H38" i="1"/>
  <c r="H40" i="1" s="1"/>
  <c r="H41" i="1" s="1"/>
  <c r="G38" i="1"/>
  <c r="G40" i="1" s="1"/>
  <c r="G41" i="1" s="1"/>
  <c r="F38" i="1"/>
  <c r="E38" i="1"/>
  <c r="D38" i="1"/>
  <c r="C38" i="1"/>
  <c r="M30" i="1"/>
  <c r="M31" i="1" s="1"/>
  <c r="G30" i="1"/>
  <c r="G31" i="1" s="1"/>
  <c r="F30" i="1"/>
  <c r="F31" i="1" s="1"/>
  <c r="E30" i="1"/>
  <c r="E31" i="1" s="1"/>
  <c r="M29" i="1"/>
  <c r="L29" i="1"/>
  <c r="L30" i="1" s="1"/>
  <c r="L31" i="1" s="1"/>
  <c r="K29" i="1"/>
  <c r="K30" i="1" s="1"/>
  <c r="K31" i="1" s="1"/>
  <c r="J29" i="1"/>
  <c r="J30" i="1" s="1"/>
  <c r="J31" i="1" s="1"/>
  <c r="I29" i="1"/>
  <c r="I30" i="1" s="1"/>
  <c r="I31" i="1" s="1"/>
  <c r="H29" i="1"/>
  <c r="H30" i="1" s="1"/>
  <c r="H31" i="1" s="1"/>
  <c r="G29" i="1"/>
  <c r="F29" i="1"/>
  <c r="E29" i="1"/>
  <c r="D29" i="1"/>
  <c r="D30" i="1" s="1"/>
  <c r="D31" i="1" s="1"/>
  <c r="C29" i="1"/>
  <c r="C30" i="1" s="1"/>
  <c r="C31" i="1" s="1"/>
  <c r="M28" i="1"/>
  <c r="L28" i="1"/>
  <c r="K28" i="1"/>
  <c r="J28" i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<sst xmlns="http://schemas.openxmlformats.org/spreadsheetml/2006/main" count="119" uniqueCount="101">
  <si>
    <t>mQ</t>
  </si>
  <si>
    <t>In out</t>
  </si>
  <si>
    <t>outout</t>
  </si>
  <si>
    <t>Statistics</t>
  </si>
  <si>
    <t>Number of families</t>
  </si>
  <si>
    <t>Number of comparisons per family</t>
  </si>
  <si>
    <t>Alpha</t>
  </si>
  <si>
    <t>Tukey's multiple comparisons test</t>
  </si>
  <si>
    <t>Mean Diff.</t>
  </si>
  <si>
    <t>95.00% CI of diff.</t>
  </si>
  <si>
    <t>Significant?</t>
  </si>
  <si>
    <t>Summary</t>
  </si>
  <si>
    <t>Adjusted P Value</t>
  </si>
  <si>
    <t>mQ vs. In out</t>
  </si>
  <si>
    <t>-0.4021 to -0.0613</t>
  </si>
  <si>
    <t>Yes</t>
  </si>
  <si>
    <t>**</t>
  </si>
  <si>
    <t>A-B</t>
  </si>
  <si>
    <t>mQ vs. outout</t>
  </si>
  <si>
    <t>-0.5827 to -0.2476</t>
  </si>
  <si>
    <t>****</t>
  </si>
  <si>
    <t>&lt;0.0001</t>
  </si>
  <si>
    <t>A-C</t>
  </si>
  <si>
    <t>In out vs. outout</t>
  </si>
  <si>
    <t>-0.3436 to -0.02324</t>
  </si>
  <si>
    <t>*</t>
  </si>
  <si>
    <t>B-C</t>
  </si>
  <si>
    <t>Test details</t>
  </si>
  <si>
    <t>Mean 1</t>
  </si>
  <si>
    <t>Mean 2</t>
  </si>
  <si>
    <t>SE of diff.</t>
  </si>
  <si>
    <t>n1</t>
  </si>
  <si>
    <t>n2</t>
  </si>
  <si>
    <t>q</t>
  </si>
  <si>
    <t>DF</t>
  </si>
  <si>
    <t>Average</t>
  </si>
  <si>
    <t>SD</t>
  </si>
  <si>
    <t>SEM</t>
  </si>
  <si>
    <r>
      <rPr>
        <b/>
        <sz val="12"/>
        <color theme="1"/>
        <rFont val="Calibri"/>
        <family val="2"/>
        <scheme val="minor"/>
      </rPr>
      <t>IN-out</t>
    </r>
    <r>
      <rPr>
        <sz val="12"/>
        <color theme="1"/>
        <rFont val="Calibri"/>
        <family val="2"/>
        <scheme val="minor"/>
      </rPr>
      <t xml:space="preserve"> </t>
    </r>
  </si>
  <si>
    <t>TRPV4+vehicle</t>
  </si>
  <si>
    <t>EXP</t>
  </si>
  <si>
    <t>1261-4</t>
  </si>
  <si>
    <t>1262-5</t>
  </si>
  <si>
    <t>1263-6</t>
  </si>
  <si>
    <t>1272-3</t>
  </si>
  <si>
    <t>1277-8</t>
  </si>
  <si>
    <t>1278-9</t>
  </si>
  <si>
    <t>1280-11</t>
  </si>
  <si>
    <t>1471-9</t>
  </si>
  <si>
    <t>3251-7</t>
  </si>
  <si>
    <t>3254-10</t>
  </si>
  <si>
    <t>1472-9</t>
  </si>
  <si>
    <t>Leak</t>
  </si>
  <si>
    <t>GSK Pre vhc</t>
  </si>
  <si>
    <t>GSK Post vhc</t>
  </si>
  <si>
    <t>GSK Pre V - leak</t>
  </si>
  <si>
    <t>GSK Post V - leak</t>
  </si>
  <si>
    <t>Normalized</t>
  </si>
  <si>
    <t>1-(I/Imax)</t>
  </si>
  <si>
    <t>IN-out</t>
  </si>
  <si>
    <t>TRPV4 + salbutamol</t>
  </si>
  <si>
    <t>E-1222-3</t>
  </si>
  <si>
    <t>E-1224-5</t>
  </si>
  <si>
    <t>E-1231-10</t>
  </si>
  <si>
    <t>E-1236-5</t>
  </si>
  <si>
    <t>E-1241-10</t>
  </si>
  <si>
    <t>E-1245-14</t>
  </si>
  <si>
    <t>E-1255-7</t>
  </si>
  <si>
    <t>E-1257-9</t>
  </si>
  <si>
    <t>E-14665</t>
  </si>
  <si>
    <t>E-14670</t>
  </si>
  <si>
    <t>E-14676</t>
  </si>
  <si>
    <t>E-14679</t>
  </si>
  <si>
    <t>E-14680</t>
  </si>
  <si>
    <t>GSK Pre salb</t>
  </si>
  <si>
    <t>GSK Post salb</t>
  </si>
  <si>
    <t>GSK Pre S - leak</t>
  </si>
  <si>
    <t>GSK Post S- leak</t>
  </si>
  <si>
    <t>Salbutamol(closed)</t>
  </si>
  <si>
    <t>E-956-10</t>
  </si>
  <si>
    <t>E-943-10</t>
  </si>
  <si>
    <t>E-944-11</t>
  </si>
  <si>
    <t>E-1020-4</t>
  </si>
  <si>
    <t>1496?</t>
  </si>
  <si>
    <t>1496-7</t>
  </si>
  <si>
    <t>1497-0</t>
  </si>
  <si>
    <t>1497-4</t>
  </si>
  <si>
    <t>5204-2</t>
  </si>
  <si>
    <t>5208-6</t>
  </si>
  <si>
    <t>5211-9</t>
  </si>
  <si>
    <t>5215-13</t>
  </si>
  <si>
    <t>5220-17</t>
  </si>
  <si>
    <t>5221-1</t>
  </si>
  <si>
    <t>Channel</t>
  </si>
  <si>
    <t>TRPV4</t>
  </si>
  <si>
    <t>Configuration</t>
  </si>
  <si>
    <t>Recording solution </t>
  </si>
  <si>
    <t>130 mM NaCl</t>
  </si>
  <si>
    <t>3 mM HEPES</t>
  </si>
  <si>
    <t>1 mM EDTA</t>
  </si>
  <si>
    <t>in-out &amp; out-out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</si>
</sst>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0" fillId="4" borderId="0" xfId="0" applyFill="1"/>
    <xf numFmtId="0" fontId="5" fillId="0" borderId="0" xfId="0" applyFont="1"/>
    <xf numFmtId="0" fontId="2" fillId="5" borderId="0" xfId="0" applyFont="1" applyFill="1"/>
    <xf numFmtId="0" fontId="0" fillId="5" borderId="0" xfId="0" applyFill="1"/>
    <xf numFmtId="0" fontId="3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A2F22-C77D-364C-8D94-F9C488AB2F7F}">
  <dimension ref="A1:W58"/>
  <sheetViews>
    <sheetView tabSelected="1" zoomScale="85" workbookViewId="0">
      <selection activeCell="A43" sqref="A43"/>
    </sheetView>
  </sheetViews>
  <sheetFormatPr baseColWidth="10" defaultRowHeight="16" x14ac:dyDescent="0.2"/>
  <sheetData>
    <row r="1" spans="2:23" x14ac:dyDescent="0.2">
      <c r="B1" t="s">
        <v>0</v>
      </c>
      <c r="C1" t="s">
        <v>1</v>
      </c>
      <c r="D1" t="s">
        <v>2</v>
      </c>
      <c r="N1" s="1" t="s">
        <v>3</v>
      </c>
      <c r="O1" s="2" t="s">
        <v>4</v>
      </c>
      <c r="P1" s="3">
        <v>1</v>
      </c>
      <c r="Q1" s="3"/>
      <c r="R1" s="3"/>
      <c r="S1" s="3"/>
      <c r="T1" s="3"/>
      <c r="U1" s="3"/>
      <c r="V1" s="3"/>
      <c r="W1" s="3"/>
    </row>
    <row r="2" spans="2:23" x14ac:dyDescent="0.2">
      <c r="B2">
        <v>-9.4517958412099201E-3</v>
      </c>
      <c r="C2">
        <v>7.327866000000105E-2</v>
      </c>
      <c r="D2">
        <v>0.47537331100000002</v>
      </c>
      <c r="O2" s="2" t="s">
        <v>5</v>
      </c>
      <c r="P2" s="3">
        <v>3</v>
      </c>
      <c r="Q2" s="3"/>
      <c r="R2" s="3"/>
      <c r="S2" s="3"/>
      <c r="T2" s="3"/>
      <c r="U2" s="3"/>
      <c r="V2" s="3"/>
      <c r="W2" s="3"/>
    </row>
    <row r="3" spans="2:23" x14ac:dyDescent="0.2">
      <c r="B3">
        <v>0.14048780500000002</v>
      </c>
      <c r="C3">
        <v>0.39514440100000003</v>
      </c>
      <c r="D3">
        <v>0.50806787399999997</v>
      </c>
      <c r="O3" s="2" t="s">
        <v>6</v>
      </c>
      <c r="P3" s="3">
        <v>0.05</v>
      </c>
      <c r="Q3" s="3"/>
      <c r="R3" s="3"/>
      <c r="S3" s="3"/>
      <c r="T3" s="3"/>
      <c r="U3" s="3"/>
      <c r="V3" s="3"/>
      <c r="W3" s="3"/>
    </row>
    <row r="4" spans="2:23" x14ac:dyDescent="0.2">
      <c r="B4">
        <v>0.32789855099999998</v>
      </c>
      <c r="C4">
        <v>0.16393362199999995</v>
      </c>
      <c r="D4">
        <v>0.81720790700000001</v>
      </c>
      <c r="O4" s="2"/>
      <c r="P4" s="3"/>
      <c r="Q4" s="3"/>
      <c r="R4" s="3"/>
      <c r="S4" s="3"/>
      <c r="T4" s="3"/>
      <c r="U4" s="3"/>
      <c r="V4" s="3"/>
      <c r="W4" s="3"/>
    </row>
    <row r="5" spans="2:23" x14ac:dyDescent="0.2">
      <c r="B5">
        <v>6.3022201E-2</v>
      </c>
      <c r="C5">
        <v>0.73150663299999996</v>
      </c>
      <c r="D5">
        <v>0.51636676299999995</v>
      </c>
      <c r="O5" s="2" t="s">
        <v>7</v>
      </c>
      <c r="P5" s="3" t="s">
        <v>8</v>
      </c>
      <c r="Q5" s="3" t="s">
        <v>9</v>
      </c>
      <c r="R5" s="3" t="s">
        <v>10</v>
      </c>
      <c r="S5" s="3" t="s">
        <v>11</v>
      </c>
      <c r="T5" s="3" t="s">
        <v>12</v>
      </c>
      <c r="U5" s="3"/>
      <c r="V5" s="3"/>
      <c r="W5" s="3"/>
    </row>
    <row r="6" spans="2:23" x14ac:dyDescent="0.2">
      <c r="B6">
        <v>-6.8311195445920347E-2</v>
      </c>
      <c r="C6">
        <v>0.21656142300000003</v>
      </c>
      <c r="D6">
        <v>0.38961038999999997</v>
      </c>
      <c r="O6" s="2"/>
      <c r="P6" s="3"/>
      <c r="Q6" s="3"/>
      <c r="R6" s="3"/>
      <c r="S6" s="3"/>
      <c r="T6" s="3"/>
      <c r="U6" s="3"/>
      <c r="V6" s="3"/>
      <c r="W6" s="3"/>
    </row>
    <row r="7" spans="2:23" x14ac:dyDescent="0.2">
      <c r="B7">
        <v>0.13202497800000002</v>
      </c>
      <c r="C7">
        <v>0.25012206699999995</v>
      </c>
      <c r="D7">
        <v>0.40224719099999995</v>
      </c>
      <c r="O7" s="4" t="s">
        <v>13</v>
      </c>
      <c r="P7" s="5">
        <v>-0.23169999999999999</v>
      </c>
      <c r="Q7" s="5" t="s">
        <v>14</v>
      </c>
      <c r="R7" s="5" t="s">
        <v>15</v>
      </c>
      <c r="S7" s="6" t="s">
        <v>16</v>
      </c>
      <c r="T7" s="6">
        <v>5.7000000000000002E-3</v>
      </c>
      <c r="U7" s="6" t="s">
        <v>17</v>
      </c>
      <c r="V7" s="3"/>
      <c r="W7" s="3"/>
    </row>
    <row r="8" spans="2:23" x14ac:dyDescent="0.2">
      <c r="B8">
        <v>0.15738963500000003</v>
      </c>
      <c r="C8">
        <v>0.44078356399999996</v>
      </c>
      <c r="D8">
        <v>0.40757238299999998</v>
      </c>
      <c r="O8" s="4" t="s">
        <v>18</v>
      </c>
      <c r="P8" s="5">
        <v>-0.41510000000000002</v>
      </c>
      <c r="Q8" s="5" t="s">
        <v>19</v>
      </c>
      <c r="R8" s="5" t="s">
        <v>15</v>
      </c>
      <c r="S8" s="6" t="s">
        <v>20</v>
      </c>
      <c r="T8" s="6" t="s">
        <v>21</v>
      </c>
      <c r="U8" s="6" t="s">
        <v>22</v>
      </c>
      <c r="V8" s="3"/>
      <c r="W8" s="3"/>
    </row>
    <row r="9" spans="2:23" x14ac:dyDescent="0.2">
      <c r="B9">
        <v>0.10353866300000003</v>
      </c>
      <c r="C9">
        <v>0.42667268899999999</v>
      </c>
      <c r="D9">
        <v>0.79385964900000006</v>
      </c>
      <c r="O9" s="4" t="s">
        <v>23</v>
      </c>
      <c r="P9" s="5">
        <v>-0.18340000000000001</v>
      </c>
      <c r="Q9" s="5" t="s">
        <v>24</v>
      </c>
      <c r="R9" s="5" t="s">
        <v>15</v>
      </c>
      <c r="S9" s="6" t="s">
        <v>25</v>
      </c>
      <c r="T9" s="6">
        <v>2.18E-2</v>
      </c>
      <c r="U9" s="6" t="s">
        <v>26</v>
      </c>
      <c r="V9" s="3"/>
      <c r="W9" s="3"/>
    </row>
    <row r="10" spans="2:23" x14ac:dyDescent="0.2">
      <c r="B10">
        <v>0.14427157000000002</v>
      </c>
      <c r="C10">
        <v>0.58383234000000006</v>
      </c>
      <c r="D10">
        <v>0.48973606999999997</v>
      </c>
      <c r="O10" s="2"/>
      <c r="P10" s="3"/>
      <c r="Q10" s="3"/>
      <c r="R10" s="3"/>
      <c r="S10" s="3"/>
      <c r="T10" s="3"/>
      <c r="U10" s="3"/>
      <c r="V10" s="3"/>
      <c r="W10" s="3"/>
    </row>
    <row r="11" spans="2:23" x14ac:dyDescent="0.2">
      <c r="B11">
        <v>0.10717614200000003</v>
      </c>
      <c r="C11">
        <v>0.77397260000000001</v>
      </c>
      <c r="D11">
        <v>0.71070234099999996</v>
      </c>
      <c r="O11" s="2"/>
      <c r="P11" s="3"/>
      <c r="Q11" s="3"/>
      <c r="R11" s="3"/>
      <c r="S11" s="3"/>
      <c r="T11" s="3"/>
      <c r="U11" s="3"/>
      <c r="V11" s="3"/>
      <c r="W11" s="3"/>
    </row>
    <row r="12" spans="2:23" x14ac:dyDescent="0.2">
      <c r="B12">
        <v>0.30784708199999999</v>
      </c>
      <c r="C12">
        <v>0.26030368800000003</v>
      </c>
      <c r="D12">
        <v>0.41747572799999999</v>
      </c>
      <c r="O12" s="2" t="s">
        <v>27</v>
      </c>
      <c r="P12" s="3" t="s">
        <v>28</v>
      </c>
      <c r="Q12" s="3" t="s">
        <v>29</v>
      </c>
      <c r="R12" s="3" t="s">
        <v>8</v>
      </c>
      <c r="S12" s="3" t="s">
        <v>30</v>
      </c>
      <c r="T12" s="3" t="s">
        <v>31</v>
      </c>
      <c r="U12" s="3" t="s">
        <v>32</v>
      </c>
      <c r="V12" s="3" t="s">
        <v>33</v>
      </c>
      <c r="W12" s="3" t="s">
        <v>34</v>
      </c>
    </row>
    <row r="13" spans="2:23" x14ac:dyDescent="0.2">
      <c r="C13">
        <v>0.20833333300000001</v>
      </c>
      <c r="D13">
        <v>0.66346863499999997</v>
      </c>
      <c r="O13" s="2"/>
      <c r="P13" s="3"/>
      <c r="Q13" s="3"/>
      <c r="R13" s="3"/>
      <c r="S13" s="3"/>
      <c r="T13" s="3"/>
      <c r="U13" s="3"/>
      <c r="V13" s="3"/>
      <c r="W13" s="3"/>
    </row>
    <row r="14" spans="2:23" x14ac:dyDescent="0.2">
      <c r="C14">
        <v>0.14912280700000002</v>
      </c>
      <c r="D14">
        <v>0.53530166899999998</v>
      </c>
      <c r="O14" s="2" t="s">
        <v>13</v>
      </c>
      <c r="P14" s="3">
        <v>0.1278</v>
      </c>
      <c r="Q14" s="3">
        <v>0.35949999999999999</v>
      </c>
      <c r="R14" s="3">
        <v>-0.23169999999999999</v>
      </c>
      <c r="S14" s="3">
        <v>6.9629999999999997E-2</v>
      </c>
      <c r="T14" s="3">
        <v>11</v>
      </c>
      <c r="U14" s="3">
        <v>13</v>
      </c>
      <c r="V14" s="3">
        <v>4.7060000000000004</v>
      </c>
      <c r="W14" s="3">
        <v>35</v>
      </c>
    </row>
    <row r="15" spans="2:23" x14ac:dyDescent="0.2">
      <c r="D15">
        <v>0.47428571399999997</v>
      </c>
      <c r="O15" s="2" t="s">
        <v>18</v>
      </c>
      <c r="P15" s="3">
        <v>0.1278</v>
      </c>
      <c r="Q15" s="3">
        <v>0.54290000000000005</v>
      </c>
      <c r="R15" s="3">
        <v>-0.41510000000000002</v>
      </c>
      <c r="S15" s="3">
        <v>6.8479999999999999E-2</v>
      </c>
      <c r="T15" s="3">
        <v>11</v>
      </c>
      <c r="U15" s="3">
        <v>14</v>
      </c>
      <c r="V15" s="3">
        <v>8.5730000000000004</v>
      </c>
      <c r="W15" s="3">
        <v>35</v>
      </c>
    </row>
    <row r="16" spans="2:23" x14ac:dyDescent="0.2">
      <c r="O16" s="2" t="s">
        <v>23</v>
      </c>
      <c r="P16" s="3">
        <v>0.35949999999999999</v>
      </c>
      <c r="Q16" s="3">
        <v>0.54290000000000005</v>
      </c>
      <c r="R16" s="3">
        <v>-0.18340000000000001</v>
      </c>
      <c r="S16" s="3">
        <v>6.5460000000000004E-2</v>
      </c>
      <c r="T16" s="3">
        <v>13</v>
      </c>
      <c r="U16" s="3">
        <v>14</v>
      </c>
      <c r="V16" s="3">
        <v>3.9630000000000001</v>
      </c>
      <c r="W16" s="3">
        <v>35</v>
      </c>
    </row>
    <row r="18" spans="1:13" x14ac:dyDescent="0.2">
      <c r="A18" t="s">
        <v>35</v>
      </c>
      <c r="B18">
        <v>0.12780851233753363</v>
      </c>
      <c r="C18">
        <v>0.35950521746153857</v>
      </c>
      <c r="D18">
        <v>0.54294825892857146</v>
      </c>
    </row>
    <row r="19" spans="1:13" x14ac:dyDescent="0.2">
      <c r="A19" t="s">
        <v>36</v>
      </c>
      <c r="B19">
        <v>0.116743242494139</v>
      </c>
      <c r="C19">
        <v>0.22405446628886355</v>
      </c>
      <c r="D19">
        <v>0.14473181908486951</v>
      </c>
    </row>
    <row r="20" spans="1:13" x14ac:dyDescent="0.2">
      <c r="A20" t="s">
        <v>37</v>
      </c>
      <c r="B20">
        <v>3.5199412014775763E-2</v>
      </c>
      <c r="C20">
        <v>6.2141528207785804E-2</v>
      </c>
      <c r="D20">
        <v>3.8681205712866554E-2</v>
      </c>
    </row>
    <row r="23" spans="1:13" x14ac:dyDescent="0.2">
      <c r="A23" s="7" t="s">
        <v>38</v>
      </c>
      <c r="B23" s="7" t="s">
        <v>39</v>
      </c>
    </row>
    <row r="24" spans="1:13" x14ac:dyDescent="0.2">
      <c r="B24" s="8" t="s">
        <v>40</v>
      </c>
      <c r="C24" t="s">
        <v>41</v>
      </c>
      <c r="D24" t="s">
        <v>42</v>
      </c>
      <c r="E24" t="s">
        <v>43</v>
      </c>
      <c r="F24" t="s">
        <v>44</v>
      </c>
      <c r="G24" t="s">
        <v>45</v>
      </c>
      <c r="H24" t="s">
        <v>46</v>
      </c>
      <c r="I24" t="s">
        <v>47</v>
      </c>
      <c r="J24" t="s">
        <v>48</v>
      </c>
      <c r="K24" t="s">
        <v>49</v>
      </c>
      <c r="L24" t="s">
        <v>50</v>
      </c>
      <c r="M24" t="s">
        <v>51</v>
      </c>
    </row>
    <row r="25" spans="1:13" x14ac:dyDescent="0.2">
      <c r="B25" t="s">
        <v>52</v>
      </c>
      <c r="C25">
        <v>67</v>
      </c>
      <c r="D25">
        <v>37</v>
      </c>
      <c r="E25">
        <v>12</v>
      </c>
      <c r="F25">
        <v>8</v>
      </c>
      <c r="G25">
        <v>19</v>
      </c>
      <c r="H25">
        <v>9</v>
      </c>
      <c r="I25">
        <v>37</v>
      </c>
      <c r="J25">
        <v>30</v>
      </c>
      <c r="K25">
        <v>99</v>
      </c>
      <c r="L25">
        <v>17</v>
      </c>
      <c r="M25">
        <v>14</v>
      </c>
    </row>
    <row r="26" spans="1:13" x14ac:dyDescent="0.2">
      <c r="B26" t="s">
        <v>53</v>
      </c>
      <c r="C26">
        <v>596</v>
      </c>
      <c r="D26">
        <v>3112</v>
      </c>
      <c r="E26">
        <v>1668</v>
      </c>
      <c r="F26">
        <v>4197</v>
      </c>
      <c r="G26">
        <v>2127</v>
      </c>
      <c r="H26">
        <v>1130</v>
      </c>
      <c r="I26">
        <v>1079</v>
      </c>
      <c r="J26">
        <v>793</v>
      </c>
      <c r="K26">
        <v>806</v>
      </c>
      <c r="L26">
        <v>1090</v>
      </c>
      <c r="M26">
        <v>511</v>
      </c>
    </row>
    <row r="27" spans="1:13" x14ac:dyDescent="0.2">
      <c r="B27" t="s">
        <v>54</v>
      </c>
      <c r="C27">
        <v>601</v>
      </c>
      <c r="D27">
        <v>2680</v>
      </c>
      <c r="E27">
        <v>1125</v>
      </c>
      <c r="F27">
        <v>3933</v>
      </c>
      <c r="G27">
        <v>2271</v>
      </c>
      <c r="H27">
        <v>982</v>
      </c>
      <c r="I27">
        <v>915</v>
      </c>
      <c r="J27">
        <v>714</v>
      </c>
      <c r="K27">
        <v>704</v>
      </c>
      <c r="L27">
        <v>975</v>
      </c>
      <c r="M27">
        <v>358</v>
      </c>
    </row>
    <row r="28" spans="1:13" x14ac:dyDescent="0.2">
      <c r="B28" t="s">
        <v>55</v>
      </c>
      <c r="C28">
        <f>C26-C25</f>
        <v>529</v>
      </c>
      <c r="D28">
        <f t="shared" ref="D28:M28" si="0">D26-D25</f>
        <v>3075</v>
      </c>
      <c r="E28">
        <f t="shared" si="0"/>
        <v>1656</v>
      </c>
      <c r="F28">
        <f t="shared" si="0"/>
        <v>4189</v>
      </c>
      <c r="G28">
        <f t="shared" si="0"/>
        <v>2108</v>
      </c>
      <c r="H28">
        <f t="shared" si="0"/>
        <v>1121</v>
      </c>
      <c r="I28">
        <f t="shared" si="0"/>
        <v>1042</v>
      </c>
      <c r="J28">
        <f t="shared" si="0"/>
        <v>763</v>
      </c>
      <c r="K28">
        <f t="shared" si="0"/>
        <v>707</v>
      </c>
      <c r="L28">
        <f t="shared" si="0"/>
        <v>1073</v>
      </c>
      <c r="M28">
        <f t="shared" si="0"/>
        <v>497</v>
      </c>
    </row>
    <row r="29" spans="1:13" x14ac:dyDescent="0.2">
      <c r="B29" t="s">
        <v>56</v>
      </c>
      <c r="C29">
        <f>C27-C25</f>
        <v>534</v>
      </c>
      <c r="D29">
        <f t="shared" ref="D29:M29" si="1">D27-D25</f>
        <v>2643</v>
      </c>
      <c r="E29">
        <f t="shared" si="1"/>
        <v>1113</v>
      </c>
      <c r="F29">
        <f t="shared" si="1"/>
        <v>3925</v>
      </c>
      <c r="G29">
        <f t="shared" si="1"/>
        <v>2252</v>
      </c>
      <c r="H29">
        <f t="shared" si="1"/>
        <v>973</v>
      </c>
      <c r="I29">
        <f t="shared" si="1"/>
        <v>878</v>
      </c>
      <c r="J29">
        <f t="shared" si="1"/>
        <v>684</v>
      </c>
      <c r="K29">
        <f t="shared" si="1"/>
        <v>605</v>
      </c>
      <c r="L29">
        <f t="shared" si="1"/>
        <v>958</v>
      </c>
      <c r="M29">
        <f t="shared" si="1"/>
        <v>344</v>
      </c>
    </row>
    <row r="30" spans="1:13" x14ac:dyDescent="0.2">
      <c r="B30" s="8" t="s">
        <v>57</v>
      </c>
      <c r="C30">
        <f t="shared" ref="C30:M30" si="2">C29/C28</f>
        <v>1.0094517958412099</v>
      </c>
      <c r="D30">
        <f t="shared" si="2"/>
        <v>0.85951219512195121</v>
      </c>
      <c r="E30">
        <f t="shared" si="2"/>
        <v>0.67210144927536231</v>
      </c>
      <c r="F30">
        <f t="shared" si="2"/>
        <v>0.9369777989973741</v>
      </c>
      <c r="G30">
        <f t="shared" si="2"/>
        <v>1.0683111954459203</v>
      </c>
      <c r="H30">
        <f t="shared" si="2"/>
        <v>0.86797502230151646</v>
      </c>
      <c r="I30">
        <f t="shared" si="2"/>
        <v>0.8426103646833013</v>
      </c>
      <c r="J30">
        <f t="shared" si="2"/>
        <v>0.89646133682830931</v>
      </c>
      <c r="K30">
        <f t="shared" si="2"/>
        <v>0.85572842998585574</v>
      </c>
      <c r="L30">
        <f t="shared" si="2"/>
        <v>0.89282385834109967</v>
      </c>
      <c r="M30">
        <f t="shared" si="2"/>
        <v>0.69215291750503016</v>
      </c>
    </row>
    <row r="31" spans="1:13" x14ac:dyDescent="0.2">
      <c r="B31" s="8" t="s">
        <v>58</v>
      </c>
      <c r="C31">
        <f t="shared" ref="C31:M31" si="3">1-C30</f>
        <v>-9.4517958412099201E-3</v>
      </c>
      <c r="D31">
        <f t="shared" si="3"/>
        <v>0.14048780487804879</v>
      </c>
      <c r="E31">
        <f t="shared" si="3"/>
        <v>0.32789855072463769</v>
      </c>
      <c r="F31">
        <f t="shared" si="3"/>
        <v>6.3022201002625899E-2</v>
      </c>
      <c r="G31">
        <f t="shared" si="3"/>
        <v>-6.8311195445920347E-2</v>
      </c>
      <c r="H31">
        <f t="shared" si="3"/>
        <v>0.13202497769848354</v>
      </c>
      <c r="I31">
        <f t="shared" si="3"/>
        <v>0.1573896353166987</v>
      </c>
      <c r="J31">
        <f t="shared" si="3"/>
        <v>0.10353866317169069</v>
      </c>
      <c r="K31">
        <f t="shared" si="3"/>
        <v>0.14427157001414426</v>
      </c>
      <c r="L31">
        <f t="shared" si="3"/>
        <v>0.10717614165890033</v>
      </c>
      <c r="M31">
        <f t="shared" si="3"/>
        <v>0.30784708249496984</v>
      </c>
    </row>
    <row r="33" spans="1:16" x14ac:dyDescent="0.2">
      <c r="A33" s="9" t="s">
        <v>59</v>
      </c>
      <c r="B33" s="10" t="s">
        <v>60</v>
      </c>
      <c r="C33" s="10"/>
    </row>
    <row r="34" spans="1:16" x14ac:dyDescent="0.2">
      <c r="B34" s="8" t="s">
        <v>40</v>
      </c>
      <c r="C34" t="s">
        <v>61</v>
      </c>
      <c r="D34" t="s">
        <v>62</v>
      </c>
      <c r="E34" t="s">
        <v>63</v>
      </c>
      <c r="F34" t="s">
        <v>64</v>
      </c>
      <c r="G34" t="s">
        <v>65</v>
      </c>
      <c r="H34" t="s">
        <v>66</v>
      </c>
      <c r="I34" t="s">
        <v>67</v>
      </c>
      <c r="J34" t="s">
        <v>68</v>
      </c>
      <c r="K34" t="s">
        <v>69</v>
      </c>
      <c r="L34" t="s">
        <v>70</v>
      </c>
      <c r="M34" t="s">
        <v>71</v>
      </c>
      <c r="N34" t="s">
        <v>72</v>
      </c>
      <c r="O34" t="s">
        <v>73</v>
      </c>
    </row>
    <row r="35" spans="1:16" x14ac:dyDescent="0.2">
      <c r="B35" s="8" t="s">
        <v>52</v>
      </c>
      <c r="C35">
        <v>10.701000000000001</v>
      </c>
      <c r="D35">
        <v>7.5425000000000004</v>
      </c>
      <c r="E35">
        <v>11.227</v>
      </c>
      <c r="F35">
        <v>4.3383000000000003</v>
      </c>
      <c r="G35">
        <v>11.788</v>
      </c>
      <c r="H35">
        <v>18.536999999999999</v>
      </c>
      <c r="I35">
        <v>17.709</v>
      </c>
      <c r="J35">
        <v>21.971</v>
      </c>
      <c r="K35">
        <v>10</v>
      </c>
      <c r="L35">
        <v>8</v>
      </c>
      <c r="M35">
        <v>9</v>
      </c>
      <c r="N35">
        <v>4</v>
      </c>
      <c r="O35">
        <v>11</v>
      </c>
    </row>
    <row r="36" spans="1:16" x14ac:dyDescent="0.2">
      <c r="B36" s="8" t="s">
        <v>74</v>
      </c>
      <c r="C36">
        <v>2655.4</v>
      </c>
      <c r="D36">
        <v>1114.0999999999999</v>
      </c>
      <c r="E36">
        <v>2662.3</v>
      </c>
      <c r="F36">
        <v>307.57</v>
      </c>
      <c r="G36">
        <v>1350.9</v>
      </c>
      <c r="H36">
        <v>299.12</v>
      </c>
      <c r="I36">
        <v>793.6</v>
      </c>
      <c r="J36">
        <v>2616.6999999999998</v>
      </c>
      <c r="K36">
        <v>1680</v>
      </c>
      <c r="L36">
        <v>1030</v>
      </c>
      <c r="M36">
        <v>931</v>
      </c>
      <c r="N36">
        <v>1300</v>
      </c>
      <c r="O36">
        <v>695</v>
      </c>
    </row>
    <row r="37" spans="1:16" x14ac:dyDescent="0.2">
      <c r="B37" s="8" t="s">
        <v>75</v>
      </c>
      <c r="C37">
        <v>2461.6</v>
      </c>
      <c r="D37">
        <v>676.85</v>
      </c>
      <c r="E37">
        <v>2227.6999999999998</v>
      </c>
      <c r="F37">
        <v>85.754000000000005</v>
      </c>
      <c r="G37">
        <v>1060.9000000000001</v>
      </c>
      <c r="H37">
        <v>228.94</v>
      </c>
      <c r="I37">
        <v>451.6</v>
      </c>
      <c r="J37">
        <v>1509.6</v>
      </c>
      <c r="K37">
        <v>705</v>
      </c>
      <c r="L37">
        <v>239</v>
      </c>
      <c r="M37">
        <v>691</v>
      </c>
      <c r="N37">
        <v>1030</v>
      </c>
      <c r="O37">
        <v>593</v>
      </c>
    </row>
    <row r="38" spans="1:16" x14ac:dyDescent="0.2">
      <c r="B38" s="8" t="s">
        <v>76</v>
      </c>
      <c r="C38">
        <f t="shared" ref="C38:O38" si="4">C36-C35</f>
        <v>2644.6990000000001</v>
      </c>
      <c r="D38">
        <f t="shared" si="4"/>
        <v>1106.5574999999999</v>
      </c>
      <c r="E38">
        <f t="shared" si="4"/>
        <v>2651.0730000000003</v>
      </c>
      <c r="F38">
        <f t="shared" si="4"/>
        <v>303.23169999999999</v>
      </c>
      <c r="G38">
        <f t="shared" si="4"/>
        <v>1339.1120000000001</v>
      </c>
      <c r="H38">
        <f t="shared" si="4"/>
        <v>280.58300000000003</v>
      </c>
      <c r="I38">
        <f t="shared" si="4"/>
        <v>775.89100000000008</v>
      </c>
      <c r="J38">
        <f t="shared" si="4"/>
        <v>2594.7289999999998</v>
      </c>
      <c r="K38">
        <f t="shared" si="4"/>
        <v>1670</v>
      </c>
      <c r="L38">
        <f t="shared" si="4"/>
        <v>1022</v>
      </c>
      <c r="M38">
        <f t="shared" si="4"/>
        <v>922</v>
      </c>
      <c r="N38">
        <f t="shared" si="4"/>
        <v>1296</v>
      </c>
      <c r="O38">
        <f t="shared" si="4"/>
        <v>684</v>
      </c>
    </row>
    <row r="39" spans="1:16" x14ac:dyDescent="0.2">
      <c r="B39" s="8" t="s">
        <v>77</v>
      </c>
      <c r="C39">
        <f t="shared" ref="C39:O39" si="5">C37-C35</f>
        <v>2450.8989999999999</v>
      </c>
      <c r="D39">
        <f t="shared" si="5"/>
        <v>669.3075</v>
      </c>
      <c r="E39">
        <f t="shared" si="5"/>
        <v>2216.473</v>
      </c>
      <c r="F39">
        <f t="shared" si="5"/>
        <v>81.415700000000001</v>
      </c>
      <c r="G39">
        <f t="shared" si="5"/>
        <v>1049.1120000000001</v>
      </c>
      <c r="H39">
        <f t="shared" si="5"/>
        <v>210.40299999999999</v>
      </c>
      <c r="I39">
        <f t="shared" si="5"/>
        <v>433.89100000000002</v>
      </c>
      <c r="J39">
        <f t="shared" si="5"/>
        <v>1487.6289999999999</v>
      </c>
      <c r="K39">
        <f t="shared" si="5"/>
        <v>695</v>
      </c>
      <c r="L39">
        <f t="shared" si="5"/>
        <v>231</v>
      </c>
      <c r="M39">
        <f t="shared" si="5"/>
        <v>682</v>
      </c>
      <c r="N39">
        <f t="shared" si="5"/>
        <v>1026</v>
      </c>
      <c r="O39">
        <f t="shared" si="5"/>
        <v>582</v>
      </c>
    </row>
    <row r="40" spans="1:16" x14ac:dyDescent="0.2">
      <c r="B40" s="8" t="s">
        <v>57</v>
      </c>
      <c r="C40">
        <f t="shared" ref="C40:J40" si="6">C39/C38</f>
        <v>0.92672133955508729</v>
      </c>
      <c r="D40">
        <f t="shared" si="6"/>
        <v>0.60485559946048906</v>
      </c>
      <c r="E40">
        <f t="shared" si="6"/>
        <v>0.83606637765161496</v>
      </c>
      <c r="F40">
        <f t="shared" si="6"/>
        <v>0.26849336662360829</v>
      </c>
      <c r="G40">
        <f t="shared" si="6"/>
        <v>0.78343857720638754</v>
      </c>
      <c r="H40">
        <f t="shared" si="6"/>
        <v>0.7498779327329167</v>
      </c>
      <c r="I40">
        <f t="shared" si="6"/>
        <v>0.55921643632932971</v>
      </c>
      <c r="J40">
        <f t="shared" si="6"/>
        <v>0.57332731086753186</v>
      </c>
      <c r="K40">
        <v>0.41616765999999999</v>
      </c>
      <c r="L40">
        <v>0.22602739999999999</v>
      </c>
      <c r="M40">
        <f>M39/M38</f>
        <v>0.73969631236442512</v>
      </c>
      <c r="N40">
        <f>N39/N38</f>
        <v>0.79166666666666663</v>
      </c>
      <c r="O40">
        <f>O39/O38</f>
        <v>0.85087719298245612</v>
      </c>
    </row>
    <row r="41" spans="1:16" x14ac:dyDescent="0.2">
      <c r="B41" s="8" t="s">
        <v>58</v>
      </c>
      <c r="C41">
        <f>1-C40</f>
        <v>7.3278660444912713E-2</v>
      </c>
      <c r="D41">
        <f t="shared" ref="D41:O41" si="7">1-D40</f>
        <v>0.39514440053951094</v>
      </c>
      <c r="E41">
        <f t="shared" si="7"/>
        <v>0.16393362234838504</v>
      </c>
      <c r="F41">
        <f t="shared" si="7"/>
        <v>0.73150663337639177</v>
      </c>
      <c r="G41">
        <f t="shared" si="7"/>
        <v>0.21656142279361246</v>
      </c>
      <c r="H41">
        <f t="shared" si="7"/>
        <v>0.2501220672670833</v>
      </c>
      <c r="I41">
        <f t="shared" si="7"/>
        <v>0.44078356367067029</v>
      </c>
      <c r="J41">
        <f t="shared" si="7"/>
        <v>0.42667268913246814</v>
      </c>
      <c r="K41">
        <f t="shared" si="7"/>
        <v>0.58383234000000006</v>
      </c>
      <c r="L41">
        <f t="shared" si="7"/>
        <v>0.77397260000000001</v>
      </c>
      <c r="M41">
        <f t="shared" si="7"/>
        <v>0.26030368763557488</v>
      </c>
      <c r="N41">
        <f t="shared" si="7"/>
        <v>0.20833333333333337</v>
      </c>
      <c r="O41">
        <f t="shared" si="7"/>
        <v>0.14912280701754388</v>
      </c>
    </row>
    <row r="43" spans="1:16" x14ac:dyDescent="0.2">
      <c r="A43" s="11" t="s">
        <v>78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x14ac:dyDescent="0.2">
      <c r="B44" s="8" t="s">
        <v>40</v>
      </c>
      <c r="C44" t="s">
        <v>79</v>
      </c>
      <c r="D44" t="s">
        <v>80</v>
      </c>
      <c r="E44" t="s">
        <v>81</v>
      </c>
      <c r="F44" t="s">
        <v>82</v>
      </c>
      <c r="G44" t="s">
        <v>83</v>
      </c>
      <c r="H44" t="s">
        <v>84</v>
      </c>
      <c r="I44" t="s">
        <v>85</v>
      </c>
      <c r="J44" t="s">
        <v>86</v>
      </c>
      <c r="K44" t="s">
        <v>87</v>
      </c>
      <c r="L44" t="s">
        <v>88</v>
      </c>
      <c r="M44" t="s">
        <v>89</v>
      </c>
      <c r="N44" t="s">
        <v>90</v>
      </c>
      <c r="O44" t="s">
        <v>91</v>
      </c>
      <c r="P44" t="s">
        <v>92</v>
      </c>
    </row>
    <row r="45" spans="1:16" x14ac:dyDescent="0.2">
      <c r="B45" s="8" t="s">
        <v>52</v>
      </c>
      <c r="C45">
        <v>56.601999999999997</v>
      </c>
      <c r="D45">
        <v>21.981000000000002</v>
      </c>
      <c r="E45">
        <v>51.314</v>
      </c>
      <c r="F45">
        <v>45.853999999999999</v>
      </c>
      <c r="G45">
        <v>15</v>
      </c>
      <c r="H45">
        <v>42</v>
      </c>
      <c r="I45">
        <v>19</v>
      </c>
      <c r="J45">
        <v>29</v>
      </c>
      <c r="K45">
        <v>28</v>
      </c>
      <c r="L45">
        <v>8</v>
      </c>
      <c r="M45">
        <v>8</v>
      </c>
      <c r="N45">
        <v>20</v>
      </c>
      <c r="O45">
        <v>43</v>
      </c>
      <c r="P45">
        <v>7</v>
      </c>
    </row>
    <row r="46" spans="1:16" x14ac:dyDescent="0.2">
      <c r="B46" s="8" t="s">
        <v>74</v>
      </c>
      <c r="C46">
        <v>412.07</v>
      </c>
      <c r="D46">
        <v>1518.1</v>
      </c>
      <c r="E46">
        <v>1285.7</v>
      </c>
      <c r="F46">
        <v>1636.7</v>
      </c>
      <c r="G46">
        <v>1940</v>
      </c>
      <c r="H46">
        <v>487</v>
      </c>
      <c r="I46">
        <v>468</v>
      </c>
      <c r="J46">
        <v>713</v>
      </c>
      <c r="K46">
        <v>710</v>
      </c>
      <c r="L46">
        <v>606</v>
      </c>
      <c r="M46">
        <v>1141</v>
      </c>
      <c r="N46">
        <v>1375</v>
      </c>
      <c r="O46">
        <v>822</v>
      </c>
      <c r="P46">
        <v>182</v>
      </c>
    </row>
    <row r="47" spans="1:16" x14ac:dyDescent="0.2">
      <c r="B47" s="8" t="s">
        <v>75</v>
      </c>
      <c r="C47">
        <v>243.09</v>
      </c>
      <c r="D47">
        <v>757.97</v>
      </c>
      <c r="E47">
        <v>276.95</v>
      </c>
      <c r="F47">
        <v>815.24</v>
      </c>
      <c r="G47">
        <v>1190</v>
      </c>
      <c r="H47">
        <v>308</v>
      </c>
      <c r="I47">
        <v>285</v>
      </c>
      <c r="J47">
        <v>170</v>
      </c>
      <c r="K47">
        <v>376</v>
      </c>
      <c r="L47">
        <v>181</v>
      </c>
      <c r="M47">
        <v>668</v>
      </c>
      <c r="N47">
        <v>476</v>
      </c>
      <c r="O47">
        <v>405</v>
      </c>
      <c r="P47">
        <v>99</v>
      </c>
    </row>
    <row r="48" spans="1:16" x14ac:dyDescent="0.2">
      <c r="B48" s="8" t="s">
        <v>76</v>
      </c>
      <c r="C48">
        <f>C46-C45</f>
        <v>355.46800000000002</v>
      </c>
      <c r="D48">
        <f t="shared" ref="D48:J48" si="8">D46-D45</f>
        <v>1496.1189999999999</v>
      </c>
      <c r="E48">
        <f t="shared" si="8"/>
        <v>1234.386</v>
      </c>
      <c r="F48">
        <f t="shared" si="8"/>
        <v>1590.846</v>
      </c>
      <c r="G48">
        <f t="shared" si="8"/>
        <v>1925</v>
      </c>
      <c r="H48">
        <f t="shared" si="8"/>
        <v>445</v>
      </c>
      <c r="I48">
        <f t="shared" si="8"/>
        <v>449</v>
      </c>
      <c r="J48">
        <f t="shared" si="8"/>
        <v>684</v>
      </c>
      <c r="K48">
        <f>K46-K45</f>
        <v>682</v>
      </c>
      <c r="L48">
        <f t="shared" ref="L48:P48" si="9">L46-L45</f>
        <v>598</v>
      </c>
      <c r="M48">
        <f t="shared" si="9"/>
        <v>1133</v>
      </c>
      <c r="N48">
        <f t="shared" si="9"/>
        <v>1355</v>
      </c>
      <c r="O48">
        <f t="shared" si="9"/>
        <v>779</v>
      </c>
      <c r="P48">
        <f t="shared" si="9"/>
        <v>175</v>
      </c>
    </row>
    <row r="49" spans="1:16" x14ac:dyDescent="0.2">
      <c r="B49" s="8" t="s">
        <v>77</v>
      </c>
      <c r="C49">
        <f>C47-C45</f>
        <v>186.488</v>
      </c>
      <c r="D49">
        <f t="shared" ref="D49:J49" si="10">D47-D45</f>
        <v>735.98900000000003</v>
      </c>
      <c r="E49">
        <f t="shared" si="10"/>
        <v>225.636</v>
      </c>
      <c r="F49">
        <f t="shared" si="10"/>
        <v>769.38599999999997</v>
      </c>
      <c r="G49">
        <f t="shared" si="10"/>
        <v>1175</v>
      </c>
      <c r="H49">
        <f t="shared" si="10"/>
        <v>266</v>
      </c>
      <c r="I49">
        <f t="shared" si="10"/>
        <v>266</v>
      </c>
      <c r="J49">
        <f t="shared" si="10"/>
        <v>141</v>
      </c>
      <c r="K49">
        <f>K47-K45</f>
        <v>348</v>
      </c>
      <c r="L49">
        <f t="shared" ref="L49:P49" si="11">L47-L45</f>
        <v>173</v>
      </c>
      <c r="M49">
        <f t="shared" si="11"/>
        <v>660</v>
      </c>
      <c r="N49">
        <f t="shared" si="11"/>
        <v>456</v>
      </c>
      <c r="O49">
        <f t="shared" si="11"/>
        <v>362</v>
      </c>
      <c r="P49">
        <f t="shared" si="11"/>
        <v>92</v>
      </c>
    </row>
    <row r="50" spans="1:16" x14ac:dyDescent="0.2">
      <c r="B50" s="8" t="s">
        <v>57</v>
      </c>
      <c r="C50">
        <f t="shared" ref="C50:J50" si="12">C49/C48</f>
        <v>0.52462668932224554</v>
      </c>
      <c r="D50">
        <f t="shared" si="12"/>
        <v>0.4919321257199461</v>
      </c>
      <c r="E50">
        <f t="shared" si="12"/>
        <v>0.18279209258692175</v>
      </c>
      <c r="F50">
        <f t="shared" si="12"/>
        <v>0.48363323665521363</v>
      </c>
      <c r="G50">
        <f t="shared" si="12"/>
        <v>0.61038961038961037</v>
      </c>
      <c r="H50">
        <f t="shared" si="12"/>
        <v>0.59775280898876404</v>
      </c>
      <c r="I50">
        <f t="shared" si="12"/>
        <v>0.59242761692650336</v>
      </c>
      <c r="J50">
        <f t="shared" si="12"/>
        <v>0.20614035087719298</v>
      </c>
      <c r="K50">
        <f>K49/K48</f>
        <v>0.51026392961876832</v>
      </c>
      <c r="L50">
        <f t="shared" ref="L50:P50" si="13">L49/L48</f>
        <v>0.28929765886287623</v>
      </c>
      <c r="M50">
        <f t="shared" si="13"/>
        <v>0.58252427184466016</v>
      </c>
      <c r="N50">
        <f t="shared" si="13"/>
        <v>0.33653136531365313</v>
      </c>
      <c r="O50">
        <f t="shared" si="13"/>
        <v>0.46469833119383824</v>
      </c>
      <c r="P50">
        <f t="shared" si="13"/>
        <v>0.52571428571428569</v>
      </c>
    </row>
    <row r="51" spans="1:16" x14ac:dyDescent="0.2">
      <c r="B51" s="8" t="s">
        <v>58</v>
      </c>
      <c r="C51">
        <f>1-C50</f>
        <v>0.47537331067775446</v>
      </c>
      <c r="D51">
        <f t="shared" ref="D51:P51" si="14">1-D50</f>
        <v>0.50806787428005395</v>
      </c>
      <c r="E51">
        <f t="shared" si="14"/>
        <v>0.81720790741307825</v>
      </c>
      <c r="F51">
        <f t="shared" si="14"/>
        <v>0.51636676334478637</v>
      </c>
      <c r="G51">
        <f t="shared" si="14"/>
        <v>0.38961038961038963</v>
      </c>
      <c r="H51">
        <f t="shared" si="14"/>
        <v>0.40224719101123596</v>
      </c>
      <c r="I51">
        <f t="shared" si="14"/>
        <v>0.40757238307349664</v>
      </c>
      <c r="J51">
        <f t="shared" si="14"/>
        <v>0.79385964912280704</v>
      </c>
      <c r="K51">
        <f t="shared" si="14"/>
        <v>0.48973607038123168</v>
      </c>
      <c r="L51">
        <f t="shared" si="14"/>
        <v>0.71070234113712383</v>
      </c>
      <c r="M51">
        <f t="shared" si="14"/>
        <v>0.41747572815533984</v>
      </c>
      <c r="N51">
        <f t="shared" si="14"/>
        <v>0.66346863468634687</v>
      </c>
      <c r="O51">
        <f t="shared" si="14"/>
        <v>0.53530166880616181</v>
      </c>
      <c r="P51">
        <f t="shared" si="14"/>
        <v>0.47428571428571431</v>
      </c>
    </row>
    <row r="54" spans="1:16" x14ac:dyDescent="0.2">
      <c r="A54" t="s">
        <v>93</v>
      </c>
      <c r="B54" t="s">
        <v>94</v>
      </c>
    </row>
    <row r="55" spans="1:16" x14ac:dyDescent="0.2">
      <c r="A55" t="s">
        <v>95</v>
      </c>
      <c r="B55" t="s">
        <v>100</v>
      </c>
    </row>
    <row r="56" spans="1:16" x14ac:dyDescent="0.2">
      <c r="A56" t="s">
        <v>96</v>
      </c>
      <c r="B56" t="s">
        <v>97</v>
      </c>
    </row>
    <row r="57" spans="1:16" x14ac:dyDescent="0.2">
      <c r="B57" t="s">
        <v>98</v>
      </c>
    </row>
    <row r="58" spans="1:16" x14ac:dyDescent="0.2">
      <c r="B58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Panel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Benitez</dc:creator>
  <cp:lastModifiedBy>Miguel Benitez</cp:lastModifiedBy>
  <dcterms:created xsi:type="dcterms:W3CDTF">2022-12-05T00:09:52Z</dcterms:created>
  <dcterms:modified xsi:type="dcterms:W3CDTF">2022-12-05T00:16:53Z</dcterms:modified>
</cp:coreProperties>
</file>