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fion/OneDrive - University College London/AIM2 paper documents /LSA_1/"/>
    </mc:Choice>
  </mc:AlternateContent>
  <xr:revisionPtr revIDLastSave="0" documentId="8_{AC13D160-3282-6B46-9CA9-9BF7ED22F7F9}" xr6:coauthVersionLast="47" xr6:coauthVersionMax="47" xr10:uidLastSave="{00000000-0000-0000-0000-000000000000}"/>
  <bookViews>
    <workbookView xWindow="0" yWindow="460" windowWidth="28800" windowHeight="16220" xr2:uid="{9222969D-FBE3-6A44-A3A4-51DDE1FB82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" i="1" l="1"/>
  <c r="X6" i="1" s="1"/>
  <c r="W9" i="1"/>
  <c r="X9" i="1" s="1"/>
  <c r="W8" i="1"/>
  <c r="X8" i="1" s="1"/>
  <c r="W7" i="1"/>
  <c r="X7" i="1" s="1"/>
  <c r="W5" i="1"/>
  <c r="X5" i="1" s="1"/>
  <c r="Q9" i="1"/>
  <c r="R9" i="1" s="1"/>
  <c r="Q8" i="1"/>
  <c r="R8" i="1" s="1"/>
  <c r="R7" i="1"/>
  <c r="Q7" i="1"/>
  <c r="Q6" i="1"/>
  <c r="R6" i="1" s="1"/>
  <c r="R5" i="1"/>
  <c r="Q5" i="1"/>
  <c r="K9" i="1"/>
  <c r="L9" i="1" s="1"/>
  <c r="K8" i="1"/>
  <c r="L8" i="1" s="1"/>
  <c r="K7" i="1"/>
  <c r="L7" i="1" s="1"/>
  <c r="K6" i="1"/>
  <c r="L6" i="1" s="1"/>
  <c r="K5" i="1"/>
  <c r="L5" i="1" s="1"/>
  <c r="E9" i="1"/>
  <c r="F9" i="1" s="1"/>
  <c r="E8" i="1"/>
  <c r="F8" i="1" s="1"/>
  <c r="E7" i="1"/>
  <c r="F7" i="1" s="1"/>
  <c r="E6" i="1"/>
  <c r="F6" i="1" s="1"/>
  <c r="E5" i="1"/>
  <c r="F5" i="1" s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P17" i="1"/>
  <c r="O17" i="1"/>
  <c r="N17" i="1"/>
  <c r="P16" i="1"/>
  <c r="O16" i="1"/>
  <c r="N16" i="1"/>
  <c r="P15" i="1"/>
  <c r="O15" i="1"/>
  <c r="N15" i="1"/>
  <c r="Q15" i="1" s="1"/>
  <c r="R15" i="1" s="1"/>
  <c r="P14" i="1"/>
  <c r="O14" i="1"/>
  <c r="N14" i="1"/>
  <c r="P13" i="1"/>
  <c r="O13" i="1"/>
  <c r="N13" i="1"/>
  <c r="J17" i="1"/>
  <c r="I17" i="1"/>
  <c r="H17" i="1"/>
  <c r="J16" i="1"/>
  <c r="I16" i="1"/>
  <c r="H16" i="1"/>
  <c r="K16" i="1" s="1"/>
  <c r="L16" i="1" s="1"/>
  <c r="J15" i="1"/>
  <c r="I15" i="1"/>
  <c r="H15" i="1"/>
  <c r="J14" i="1"/>
  <c r="I14" i="1"/>
  <c r="H14" i="1"/>
  <c r="J13" i="1"/>
  <c r="I13" i="1"/>
  <c r="H13" i="1"/>
  <c r="C13" i="1"/>
  <c r="D13" i="1"/>
  <c r="C14" i="1"/>
  <c r="D14" i="1"/>
  <c r="C15" i="1"/>
  <c r="D15" i="1"/>
  <c r="C16" i="1"/>
  <c r="D16" i="1"/>
  <c r="C17" i="1"/>
  <c r="D17" i="1"/>
  <c r="B15" i="1"/>
  <c r="B16" i="1"/>
  <c r="B17" i="1"/>
  <c r="B13" i="1"/>
  <c r="B14" i="1"/>
  <c r="E16" i="1" l="1"/>
  <c r="F16" i="1" s="1"/>
  <c r="K13" i="1"/>
  <c r="K17" i="1"/>
  <c r="L17" i="1" s="1"/>
  <c r="Q16" i="1"/>
  <c r="R16" i="1" s="1"/>
  <c r="W15" i="1"/>
  <c r="X15" i="1" s="1"/>
  <c r="E15" i="1"/>
  <c r="F15" i="1" s="1"/>
  <c r="Q14" i="1"/>
  <c r="R14" i="1" s="1"/>
  <c r="W13" i="1"/>
  <c r="X13" i="1" s="1"/>
  <c r="K14" i="1"/>
  <c r="L14" i="1" s="1"/>
  <c r="Q13" i="1"/>
  <c r="R13" i="1" s="1"/>
  <c r="Q17" i="1"/>
  <c r="R17" i="1" s="1"/>
  <c r="W16" i="1"/>
  <c r="X16" i="1" s="1"/>
  <c r="E13" i="1"/>
  <c r="F13" i="1" s="1"/>
  <c r="E14" i="1"/>
  <c r="F14" i="1" s="1"/>
  <c r="W14" i="1"/>
  <c r="X14" i="1" s="1"/>
  <c r="E17" i="1"/>
  <c r="F17" i="1" s="1"/>
  <c r="K15" i="1"/>
  <c r="L15" i="1" s="1"/>
  <c r="W17" i="1"/>
  <c r="X17" i="1" s="1"/>
  <c r="L13" i="1"/>
</calcChain>
</file>

<file path=xl/sharedStrings.xml><?xml version="1.0" encoding="utf-8"?>
<sst xmlns="http://schemas.openxmlformats.org/spreadsheetml/2006/main" count="53" uniqueCount="22">
  <si>
    <t>PI</t>
  </si>
  <si>
    <t>PI3P</t>
  </si>
  <si>
    <t>PI4P</t>
  </si>
  <si>
    <t>PI45P2</t>
  </si>
  <si>
    <t>WT_26_1</t>
  </si>
  <si>
    <t>WT_26_2</t>
  </si>
  <si>
    <t>WT_26_3</t>
  </si>
  <si>
    <t>tcb123_26_1</t>
  </si>
  <si>
    <t>tcb123_26_2</t>
  </si>
  <si>
    <t>tcb123_26_3</t>
  </si>
  <si>
    <t>free inositol</t>
  </si>
  <si>
    <t>WT_42_1</t>
  </si>
  <si>
    <t>WT_42_2</t>
  </si>
  <si>
    <t>WT_42_3</t>
  </si>
  <si>
    <t>tcb123_42_1</t>
  </si>
  <si>
    <t>tcb123_42_2</t>
  </si>
  <si>
    <t>tcb123_42_3</t>
  </si>
  <si>
    <t>AVG</t>
  </si>
  <si>
    <t>STDEV</t>
  </si>
  <si>
    <t>% total phosphoinositides</t>
  </si>
  <si>
    <r>
      <t xml:space="preserve">Supplemental table 4: </t>
    </r>
    <r>
      <rPr>
        <b/>
        <sz val="12"/>
        <color rgb="FF000000"/>
        <rFont val="Arial"/>
        <family val="2"/>
      </rPr>
      <t>Cellular PI, PI4P and PI(4,5)P</t>
    </r>
    <r>
      <rPr>
        <b/>
        <vertAlign val="sub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 xml:space="preserve"> levels </t>
    </r>
    <r>
      <rPr>
        <b/>
        <sz val="12"/>
        <color theme="1"/>
        <rFont val="Arial"/>
        <family val="2"/>
      </rPr>
      <t xml:space="preserve">in Wild type and </t>
    </r>
    <r>
      <rPr>
        <b/>
        <i/>
        <sz val="12"/>
        <color theme="1"/>
        <rFont val="Arial"/>
        <family val="2"/>
      </rPr>
      <t>tcb1/2/3</t>
    </r>
    <r>
      <rPr>
        <b/>
        <sz val="12"/>
        <color theme="1"/>
        <rFont val="Arial"/>
        <family val="2"/>
      </rPr>
      <t>Δ Cells at 26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 and following 10min incubation at 42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 xml:space="preserve">C </t>
    </r>
    <r>
      <rPr>
        <b/>
        <sz val="12"/>
        <color rgb="FF000000"/>
        <rFont val="Arial"/>
        <family val="2"/>
      </rPr>
      <t>as measured by 3H-inositol labelling</t>
    </r>
    <r>
      <rPr>
        <b/>
        <sz val="12"/>
        <color theme="1"/>
        <rFont val="Arial"/>
        <family val="2"/>
      </rPr>
      <t>, Related to Figure S5.</t>
    </r>
  </si>
  <si>
    <t>Counts per minute (cpm)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</si>
</sst>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vertAlign val="subscript"/>
      <sz val="12"/>
      <color rgb="FF00000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8D1F5-D317-D04F-A820-A2F2FF6EC0A4}">
  <dimension ref="A1:X17"/>
  <sheetViews>
    <sheetView tabSelected="1" zoomScale="75" workbookViewId="0">
      <selection activeCell="G22" sqref="G22"/>
    </sheetView>
  </sheetViews>
  <sheetFormatPr baseColWidth="10" defaultRowHeight="16" x14ac:dyDescent="0.2"/>
  <cols>
    <col min="8" max="10" width="11.6640625" bestFit="1" customWidth="1"/>
    <col min="11" max="13" width="11.6640625" customWidth="1"/>
    <col min="23" max="23" width="11.6640625" customWidth="1"/>
  </cols>
  <sheetData>
    <row r="1" spans="1:24" ht="18" x14ac:dyDescent="0.2">
      <c r="A1" s="4" t="s">
        <v>20</v>
      </c>
    </row>
    <row r="3" spans="1:24" x14ac:dyDescent="0.2">
      <c r="A3" t="s">
        <v>21</v>
      </c>
    </row>
    <row r="4" spans="1:24" x14ac:dyDescent="0.2">
      <c r="B4" t="s">
        <v>4</v>
      </c>
      <c r="C4" t="s">
        <v>5</v>
      </c>
      <c r="D4" t="s">
        <v>6</v>
      </c>
      <c r="E4" s="2" t="s">
        <v>17</v>
      </c>
      <c r="F4" s="2" t="s">
        <v>18</v>
      </c>
      <c r="H4" t="s">
        <v>7</v>
      </c>
      <c r="I4" t="s">
        <v>8</v>
      </c>
      <c r="J4" t="s">
        <v>9</v>
      </c>
      <c r="K4" s="2" t="s">
        <v>17</v>
      </c>
      <c r="L4" s="2" t="s">
        <v>18</v>
      </c>
      <c r="N4" t="s">
        <v>11</v>
      </c>
      <c r="O4" t="s">
        <v>12</v>
      </c>
      <c r="P4" t="s">
        <v>13</v>
      </c>
      <c r="Q4" s="2" t="s">
        <v>17</v>
      </c>
      <c r="R4" s="2" t="s">
        <v>18</v>
      </c>
      <c r="T4" t="s">
        <v>14</v>
      </c>
      <c r="U4" t="s">
        <v>15</v>
      </c>
      <c r="V4" t="s">
        <v>16</v>
      </c>
      <c r="W4" s="2" t="s">
        <v>17</v>
      </c>
      <c r="X4" s="2" t="s">
        <v>18</v>
      </c>
    </row>
    <row r="5" spans="1:24" x14ac:dyDescent="0.2">
      <c r="A5" t="s">
        <v>10</v>
      </c>
      <c r="B5">
        <v>18515.599999999999</v>
      </c>
      <c r="C5">
        <v>15921</v>
      </c>
      <c r="D5">
        <v>18223.599999999999</v>
      </c>
      <c r="E5" s="3">
        <f>AVERAGE(B5:D5)</f>
        <v>17553.399999999998</v>
      </c>
      <c r="F5" s="3">
        <f>_xlfn.STDEV.P(B5:E5)</f>
        <v>1004.9535611161338</v>
      </c>
      <c r="H5">
        <v>27141.75</v>
      </c>
      <c r="I5">
        <v>46430.75</v>
      </c>
      <c r="J5">
        <v>3509.19</v>
      </c>
      <c r="K5" s="3">
        <f>AVERAGE(H5:J5)</f>
        <v>25693.896666666667</v>
      </c>
      <c r="L5" s="3">
        <f>_xlfn.STDEV.P(H5:K5)</f>
        <v>15200.942202122429</v>
      </c>
      <c r="N5">
        <v>17879</v>
      </c>
      <c r="O5">
        <v>31171</v>
      </c>
      <c r="P5">
        <v>11888.8</v>
      </c>
      <c r="Q5" s="3">
        <f>AVERAGE(N5:P5)</f>
        <v>20312.933333333334</v>
      </c>
      <c r="R5" s="3">
        <f>_xlfn.STDEV.P(N5:Q5)</f>
        <v>6978.3175914160456</v>
      </c>
      <c r="T5">
        <v>35638</v>
      </c>
      <c r="U5">
        <v>37029</v>
      </c>
      <c r="V5">
        <v>42787.9</v>
      </c>
      <c r="W5" s="3">
        <f>AVERAGE(T5:V5)</f>
        <v>38484.966666666667</v>
      </c>
      <c r="X5" s="3">
        <f>_xlfn.STDEV.P(T5:W5)</f>
        <v>2680.4987132372717</v>
      </c>
    </row>
    <row r="6" spans="1:24" x14ac:dyDescent="0.2">
      <c r="A6" t="s">
        <v>0</v>
      </c>
      <c r="B6">
        <v>774608.4</v>
      </c>
      <c r="C6">
        <v>756582</v>
      </c>
      <c r="D6">
        <v>871610.4</v>
      </c>
      <c r="E6" s="3">
        <f t="shared" ref="E6:E9" si="0">AVERAGE(B6:D6)</f>
        <v>800933.6</v>
      </c>
      <c r="F6" s="3">
        <f t="shared" ref="F6:F9" si="1">_xlfn.STDEV.P(B6:E6)</f>
        <v>43747.258873671162</v>
      </c>
      <c r="H6">
        <v>1115841.8500000001</v>
      </c>
      <c r="I6">
        <v>1631170.45</v>
      </c>
      <c r="J6">
        <v>1296522.2</v>
      </c>
      <c r="K6" s="3">
        <f t="shared" ref="K6:K9" si="2">AVERAGE(H6:J6)</f>
        <v>1347844.8333333333</v>
      </c>
      <c r="L6" s="3">
        <f t="shared" ref="L6:L9" si="3">_xlfn.STDEV.P(H6:K6)</f>
        <v>184886.99388233264</v>
      </c>
      <c r="N6">
        <v>871692</v>
      </c>
      <c r="O6">
        <v>1160573</v>
      </c>
      <c r="P6">
        <v>667518.6</v>
      </c>
      <c r="Q6" s="3">
        <f t="shared" ref="Q6:Q9" si="4">AVERAGE(N6:P6)</f>
        <v>899927.8666666667</v>
      </c>
      <c r="R6" s="3">
        <f t="shared" ref="R6:R9" si="5">_xlfn.STDEV.P(N6:Q6)</f>
        <v>175176.49452003159</v>
      </c>
      <c r="T6">
        <v>1326899.8400000001</v>
      </c>
      <c r="U6">
        <v>1425020.69</v>
      </c>
      <c r="V6">
        <v>1799445.49</v>
      </c>
      <c r="W6" s="3">
        <f>AVERAGE(T6:V6)</f>
        <v>1517122.0066666668</v>
      </c>
      <c r="X6" s="3">
        <f t="shared" ref="X6:X9" si="6">_xlfn.STDEV.P(T6:W6)</f>
        <v>176333.26009615898</v>
      </c>
    </row>
    <row r="7" spans="1:24" x14ac:dyDescent="0.2">
      <c r="A7" t="s">
        <v>1</v>
      </c>
      <c r="B7">
        <v>14188.2</v>
      </c>
      <c r="C7">
        <v>12293</v>
      </c>
      <c r="D7">
        <v>13708.4</v>
      </c>
      <c r="E7" s="3">
        <f t="shared" si="0"/>
        <v>13396.533333333333</v>
      </c>
      <c r="F7" s="3">
        <f t="shared" si="1"/>
        <v>696.73932475974595</v>
      </c>
      <c r="H7">
        <v>13301.2</v>
      </c>
      <c r="I7">
        <v>35712.800000000003</v>
      </c>
      <c r="J7">
        <v>26683.8</v>
      </c>
      <c r="K7" s="3">
        <f t="shared" si="2"/>
        <v>25232.600000000002</v>
      </c>
      <c r="L7" s="3">
        <f t="shared" si="3"/>
        <v>7973.3756878752438</v>
      </c>
      <c r="N7">
        <v>16378.4</v>
      </c>
      <c r="O7">
        <v>26228</v>
      </c>
      <c r="P7">
        <v>12741.2</v>
      </c>
      <c r="Q7" s="3">
        <f t="shared" si="4"/>
        <v>18449.2</v>
      </c>
      <c r="R7" s="3">
        <f t="shared" si="5"/>
        <v>4934.0451477464185</v>
      </c>
      <c r="T7">
        <v>18450</v>
      </c>
      <c r="U7">
        <v>34132.6</v>
      </c>
      <c r="V7">
        <v>47451.199999999997</v>
      </c>
      <c r="W7" s="3">
        <f t="shared" ref="W6:W9" si="7">AVERAGE(T7:V7)</f>
        <v>33344.6</v>
      </c>
      <c r="X7" s="3">
        <f t="shared" si="6"/>
        <v>10264.821195715007</v>
      </c>
    </row>
    <row r="8" spans="1:24" x14ac:dyDescent="0.2">
      <c r="A8" t="s">
        <v>2</v>
      </c>
      <c r="B8">
        <v>13194.8</v>
      </c>
      <c r="C8">
        <v>11621</v>
      </c>
      <c r="D8">
        <v>13680.2</v>
      </c>
      <c r="E8" s="3">
        <f t="shared" si="0"/>
        <v>12832</v>
      </c>
      <c r="F8" s="3">
        <f t="shared" si="1"/>
        <v>761.18133187828516</v>
      </c>
      <c r="H8">
        <v>21704</v>
      </c>
      <c r="I8">
        <v>33099.800000000003</v>
      </c>
      <c r="J8">
        <v>24623.599999999999</v>
      </c>
      <c r="K8" s="3">
        <f t="shared" si="2"/>
        <v>26475.8</v>
      </c>
      <c r="L8" s="3">
        <f t="shared" si="3"/>
        <v>4185.6330488947524</v>
      </c>
      <c r="N8">
        <v>17774</v>
      </c>
      <c r="O8">
        <v>21978</v>
      </c>
      <c r="P8">
        <v>13052.42</v>
      </c>
      <c r="Q8" s="3">
        <f t="shared" si="4"/>
        <v>17601.473333333332</v>
      </c>
      <c r="R8" s="3">
        <f t="shared" si="5"/>
        <v>3157.4371468117497</v>
      </c>
      <c r="T8">
        <v>32535.599999999999</v>
      </c>
      <c r="U8">
        <v>28572.6</v>
      </c>
      <c r="V8">
        <v>42433.599999999999</v>
      </c>
      <c r="W8" s="3">
        <f t="shared" si="7"/>
        <v>34513.933333333327</v>
      </c>
      <c r="X8" s="3">
        <f t="shared" si="6"/>
        <v>5048.1274911264854</v>
      </c>
    </row>
    <row r="9" spans="1:24" x14ac:dyDescent="0.2">
      <c r="A9" t="s">
        <v>3</v>
      </c>
      <c r="B9">
        <v>10418.200000000001</v>
      </c>
      <c r="C9">
        <v>9608</v>
      </c>
      <c r="D9">
        <v>11160.4</v>
      </c>
      <c r="E9" s="3">
        <f t="shared" si="0"/>
        <v>10395.533333333333</v>
      </c>
      <c r="F9" s="3">
        <f t="shared" si="1"/>
        <v>549.03177200109883</v>
      </c>
      <c r="H9">
        <v>22704</v>
      </c>
      <c r="I9">
        <v>26825.599999999999</v>
      </c>
      <c r="J9">
        <v>20091.599999999999</v>
      </c>
      <c r="K9" s="3">
        <f t="shared" si="2"/>
        <v>23207.066666666666</v>
      </c>
      <c r="L9" s="3">
        <f t="shared" si="3"/>
        <v>2400.6765768563332</v>
      </c>
      <c r="N9">
        <v>19971.599999999999</v>
      </c>
      <c r="O9">
        <v>27667</v>
      </c>
      <c r="P9">
        <v>17224.2</v>
      </c>
      <c r="Q9" s="3">
        <f t="shared" si="4"/>
        <v>21620.933333333334</v>
      </c>
      <c r="R9" s="3">
        <f t="shared" si="5"/>
        <v>3827.7436756745674</v>
      </c>
      <c r="T9">
        <v>29105.200000000001</v>
      </c>
      <c r="U9">
        <v>34510.400000000001</v>
      </c>
      <c r="V9">
        <v>25082</v>
      </c>
      <c r="W9" s="3">
        <f t="shared" si="7"/>
        <v>29565.866666666669</v>
      </c>
      <c r="X9" s="3">
        <f t="shared" si="6"/>
        <v>3345.3581253233083</v>
      </c>
    </row>
    <row r="11" spans="1:24" x14ac:dyDescent="0.2">
      <c r="A11" s="2" t="s">
        <v>19</v>
      </c>
    </row>
    <row r="12" spans="1:24" x14ac:dyDescent="0.2">
      <c r="B12" t="s">
        <v>4</v>
      </c>
      <c r="C12" t="s">
        <v>5</v>
      </c>
      <c r="D12" t="s">
        <v>6</v>
      </c>
      <c r="E12" s="2" t="s">
        <v>17</v>
      </c>
      <c r="F12" s="2" t="s">
        <v>18</v>
      </c>
      <c r="H12" t="s">
        <v>7</v>
      </c>
      <c r="I12" t="s">
        <v>8</v>
      </c>
      <c r="J12" t="s">
        <v>9</v>
      </c>
      <c r="K12" s="2" t="s">
        <v>17</v>
      </c>
      <c r="L12" s="2" t="s">
        <v>18</v>
      </c>
      <c r="N12" t="s">
        <v>11</v>
      </c>
      <c r="O12" t="s">
        <v>12</v>
      </c>
      <c r="P12" t="s">
        <v>13</v>
      </c>
      <c r="Q12" s="2" t="s">
        <v>17</v>
      </c>
      <c r="R12" s="2" t="s">
        <v>18</v>
      </c>
      <c r="T12" t="s">
        <v>14</v>
      </c>
      <c r="U12" t="s">
        <v>15</v>
      </c>
      <c r="V12" t="s">
        <v>16</v>
      </c>
      <c r="W12" s="2" t="s">
        <v>17</v>
      </c>
      <c r="X12" s="2" t="s">
        <v>18</v>
      </c>
    </row>
    <row r="13" spans="1:24" x14ac:dyDescent="0.2">
      <c r="A13" t="s">
        <v>10</v>
      </c>
      <c r="B13" s="1">
        <f>B5/SUM(B$5:B$9)*100</f>
        <v>2.228311284818417</v>
      </c>
      <c r="C13" s="1">
        <f t="shared" ref="C13:D13" si="8">C5/SUM(C$5:C$9)*100</f>
        <v>1.9752489066716294</v>
      </c>
      <c r="D13" s="1">
        <f t="shared" si="8"/>
        <v>1.9629398642586087</v>
      </c>
      <c r="E13" s="3">
        <f>AVERAGE(B13:D13)</f>
        <v>2.0555000185828849</v>
      </c>
      <c r="F13" s="3">
        <f>_xlfn.STDEV.P(B13:E13)</f>
        <v>0.10591430128818138</v>
      </c>
      <c r="G13" s="1"/>
      <c r="H13" s="1">
        <f>H5/SUM(H$5:H$9)*100</f>
        <v>2.260507433708272</v>
      </c>
      <c r="I13" s="1">
        <f>I5/SUM(I$5:I$9)*100</f>
        <v>2.6184140731364303</v>
      </c>
      <c r="J13" s="1">
        <f>J5/SUM(J$5:J$9)*100</f>
        <v>0.2558780981949802</v>
      </c>
      <c r="K13" s="3">
        <f>AVERAGE(H13:J13)</f>
        <v>1.7115998683465607</v>
      </c>
      <c r="L13" s="3">
        <f>_xlfn.STDEV.P(H13:K13)</f>
        <v>0.90038011270424778</v>
      </c>
      <c r="N13" s="1">
        <f>N5/SUM(N$5:N$9)*100</f>
        <v>1.8945739884178681</v>
      </c>
      <c r="O13" s="1">
        <f>O5/SUM(O$5:O$9)*100</f>
        <v>2.4590235063114489</v>
      </c>
      <c r="P13" s="1">
        <f>P5/SUM(P$5:P$9)*100</f>
        <v>1.6456789811407746</v>
      </c>
      <c r="Q13" s="3">
        <f>AVERAGE(N13:P13)</f>
        <v>1.9997588252900307</v>
      </c>
      <c r="R13" s="3">
        <f>_xlfn.STDEV.P(N13:Q13)</f>
        <v>0.29468645760124762</v>
      </c>
      <c r="S13" s="1"/>
      <c r="T13" s="1">
        <f>T5/SUM(T$5:T$9)*100</f>
        <v>2.470351621467878</v>
      </c>
      <c r="U13" s="1">
        <f>U5/SUM(U$5:U$9)*100</f>
        <v>2.3747722877868975</v>
      </c>
      <c r="V13" s="1">
        <f>V5/SUM(V$5:V$9)*100</f>
        <v>2.1861790234140535</v>
      </c>
      <c r="W13" s="3">
        <f>AVERAGE(T13:V13)</f>
        <v>2.3437676442229431</v>
      </c>
      <c r="X13" s="3">
        <f>_xlfn.STDEV.P(T13:W13)</f>
        <v>0.10224842862621662</v>
      </c>
    </row>
    <row r="14" spans="1:24" x14ac:dyDescent="0.2">
      <c r="A14" t="s">
        <v>0</v>
      </c>
      <c r="B14" s="1">
        <f>B6/SUM(B$5:B$9)*100</f>
        <v>93.22239835787866</v>
      </c>
      <c r="C14" s="1">
        <f t="shared" ref="C14:D14" si="9">C6/SUM(C$5:C$9)*100</f>
        <v>93.865823020377775</v>
      </c>
      <c r="D14" s="1">
        <f t="shared" si="9"/>
        <v>93.88478677442393</v>
      </c>
      <c r="E14" s="3">
        <f t="shared" ref="E14:E17" si="10">AVERAGE(B14:D14)</f>
        <v>93.657669384226779</v>
      </c>
      <c r="F14" s="3">
        <f t="shared" ref="F14:F17" si="11">_xlfn.STDEV.P(B14:E14)</f>
        <v>0.26663228965702496</v>
      </c>
      <c r="G14" s="1"/>
      <c r="H14" s="1">
        <f>H6/SUM(H$5:H$9)*100</f>
        <v>92.933167418010669</v>
      </c>
      <c r="I14" s="1">
        <f>I6/SUM(I$5:I$9)*100</f>
        <v>91.988168659009034</v>
      </c>
      <c r="J14" s="1">
        <f>J6/SUM(J$5:J$9)*100</f>
        <v>94.537951722070261</v>
      </c>
      <c r="K14" s="3">
        <f t="shared" ref="K14:K17" si="12">AVERAGE(H14:J14)</f>
        <v>93.153095933029988</v>
      </c>
      <c r="L14" s="3">
        <f t="shared" ref="L14:L17" si="13">_xlfn.STDEV.P(H14:K14)</f>
        <v>0.91148911978076441</v>
      </c>
      <c r="N14" s="1">
        <f>N6/SUM(N$5:N$9)*100</f>
        <v>92.370098389839939</v>
      </c>
      <c r="O14" s="1">
        <f>O6/SUM(O$5:O$9)*100</f>
        <v>91.555493496852762</v>
      </c>
      <c r="P14" s="1">
        <f>P6/SUM(P$5:P$9)*100</f>
        <v>92.399681173921365</v>
      </c>
      <c r="Q14" s="3">
        <f t="shared" ref="Q14:Q17" si="14">AVERAGE(N14:P14)</f>
        <v>92.108424353538012</v>
      </c>
      <c r="R14" s="3">
        <f t="shared" ref="R14:R17" si="15">_xlfn.STDEV.P(N14:Q14)</f>
        <v>0.33876111382840557</v>
      </c>
      <c r="S14" s="1"/>
      <c r="T14" s="1">
        <f>T6/SUM(T$5:T$9)*100</f>
        <v>91.977921636159948</v>
      </c>
      <c r="U14" s="1">
        <f>U6/SUM(U$5:U$9)*100</f>
        <v>91.39052213494729</v>
      </c>
      <c r="V14" s="1">
        <f>V6/SUM(V$5:V$9)*100</f>
        <v>91.93977699337951</v>
      </c>
      <c r="W14" s="3">
        <f t="shared" ref="W14:W17" si="16">AVERAGE(T14:V14)</f>
        <v>91.769406921495587</v>
      </c>
      <c r="X14" s="3">
        <f t="shared" ref="X14:X17" si="17">_xlfn.STDEV.P(T14:W14)</f>
        <v>0.23241021336369988</v>
      </c>
    </row>
    <row r="15" spans="1:24" x14ac:dyDescent="0.2">
      <c r="A15" t="s">
        <v>1</v>
      </c>
      <c r="B15" s="1">
        <f>B7/SUM(B$5:B$9)*100</f>
        <v>1.707518318135014</v>
      </c>
      <c r="C15" s="1">
        <f>C7/SUM(C$5:C$9)*100</f>
        <v>1.5251387984243665</v>
      </c>
      <c r="D15" s="1">
        <f>D7/SUM(D$5:D$9)*100</f>
        <v>1.4765888647250112</v>
      </c>
      <c r="E15" s="3">
        <f t="shared" si="10"/>
        <v>1.5697486604281305</v>
      </c>
      <c r="F15" s="3">
        <f t="shared" si="11"/>
        <v>8.6094810976204653E-2</v>
      </c>
      <c r="G15" s="1"/>
      <c r="H15" s="1">
        <f>H7/SUM(H$5:H$9)*100</f>
        <v>1.1077937670651476</v>
      </c>
      <c r="I15" s="1">
        <f>I7/SUM(I$5:I$9)*100</f>
        <v>2.0139863799552389</v>
      </c>
      <c r="J15" s="1">
        <f>J7/SUM(J$5:J$9)*100</f>
        <v>1.945691169932438</v>
      </c>
      <c r="K15" s="3">
        <f t="shared" si="12"/>
        <v>1.6891571056509413</v>
      </c>
      <c r="L15" s="3">
        <f t="shared" si="13"/>
        <v>0.35682878073155111</v>
      </c>
      <c r="N15" s="1">
        <f>N7/SUM(N$5:N$9)*100</f>
        <v>1.7355607479111363</v>
      </c>
      <c r="O15" s="1">
        <f>O7/SUM(O$5:O$9)*100</f>
        <v>2.0690792250340597</v>
      </c>
      <c r="P15" s="1">
        <f>P7/SUM(P$5:P$9)*100</f>
        <v>1.7636704322144239</v>
      </c>
      <c r="Q15" s="3">
        <f t="shared" si="14"/>
        <v>1.8561034683865401</v>
      </c>
      <c r="R15" s="3">
        <f t="shared" si="15"/>
        <v>0.13079859188384882</v>
      </c>
      <c r="S15" s="1"/>
      <c r="T15" s="1">
        <f>T7/SUM(T$5:T$9)*100</f>
        <v>1.2789154109681338</v>
      </c>
      <c r="U15" s="1">
        <f>U7/SUM(U$5:U$9)*100</f>
        <v>2.1890181368688069</v>
      </c>
      <c r="V15" s="1">
        <f>V7/SUM(V$5:V$9)*100</f>
        <v>2.4244428465950638</v>
      </c>
      <c r="W15" s="3">
        <f t="shared" si="16"/>
        <v>1.9641254648106681</v>
      </c>
      <c r="X15" s="3">
        <f t="shared" si="17"/>
        <v>0.42777962311369538</v>
      </c>
    </row>
    <row r="16" spans="1:24" x14ac:dyDescent="0.2">
      <c r="A16" t="s">
        <v>2</v>
      </c>
      <c r="B16" s="1">
        <f>B8/SUM(B$5:B$9)*100</f>
        <v>1.5879648372681441</v>
      </c>
      <c r="C16" s="1">
        <f>C8/SUM(C$5:C$9)*100</f>
        <v>1.4417666945814336</v>
      </c>
      <c r="D16" s="1">
        <f>D8/SUM(D$5:D$9)*100</f>
        <v>1.4735513252612338</v>
      </c>
      <c r="E16" s="3">
        <f t="shared" si="10"/>
        <v>1.5010942857036038</v>
      </c>
      <c r="F16" s="3">
        <f t="shared" si="11"/>
        <v>5.437111013078734E-2</v>
      </c>
      <c r="G16" s="1"/>
      <c r="H16" s="1">
        <f>H8/SUM(H$5:H$9)*100</f>
        <v>1.8076230656167838</v>
      </c>
      <c r="I16" s="1">
        <f>I8/SUM(I$5:I$9)*100</f>
        <v>1.8666289503831237</v>
      </c>
      <c r="J16" s="1">
        <f>J8/SUM(J$5:J$9)*100</f>
        <v>1.7954684524673539</v>
      </c>
      <c r="K16" s="3">
        <f t="shared" si="12"/>
        <v>1.8232401561557536</v>
      </c>
      <c r="L16" s="3">
        <f t="shared" si="13"/>
        <v>2.691536971306414E-2</v>
      </c>
      <c r="N16" s="1">
        <f>N8/SUM(N$5:N$9)*100</f>
        <v>1.8834475121728951</v>
      </c>
      <c r="O16" s="1">
        <f>O8/SUM(O$5:O$9)*100</f>
        <v>1.7338044535533998</v>
      </c>
      <c r="P16" s="1">
        <f>P8/SUM(P$5:P$9)*100</f>
        <v>1.8067503235836644</v>
      </c>
      <c r="Q16" s="3">
        <f t="shared" si="14"/>
        <v>1.8080007631033197</v>
      </c>
      <c r="R16" s="3">
        <f t="shared" si="15"/>
        <v>5.2912351806991428E-2</v>
      </c>
      <c r="S16" s="1"/>
      <c r="T16" s="1">
        <f>T8/SUM(T$5:T$9)*100</f>
        <v>2.2552997422815615</v>
      </c>
      <c r="U16" s="1">
        <f>U8/SUM(U$5:U$9)*100</f>
        <v>1.8324399435582894</v>
      </c>
      <c r="V16" s="1">
        <f>V8/SUM(V$5:V$9)*100</f>
        <v>2.168076634000327</v>
      </c>
      <c r="W16" s="3">
        <f t="shared" si="16"/>
        <v>2.0852721066133926</v>
      </c>
      <c r="X16" s="3">
        <f t="shared" si="17"/>
        <v>0.15786868698526271</v>
      </c>
    </row>
    <row r="17" spans="1:24" x14ac:dyDescent="0.2">
      <c r="A17" t="s">
        <v>3</v>
      </c>
      <c r="B17" s="1">
        <f>B9/SUM(B$5:B$9)*100</f>
        <v>1.2538072018997619</v>
      </c>
      <c r="C17" s="1">
        <f>C9/SUM(C$5:C$9)*100</f>
        <v>1.1920225799447908</v>
      </c>
      <c r="D17" s="1">
        <f>D9/SUM(D$5:D$9)*100</f>
        <v>1.2021331713312287</v>
      </c>
      <c r="E17" s="3">
        <f t="shared" si="10"/>
        <v>1.2159876510585936</v>
      </c>
      <c r="F17" s="3">
        <f t="shared" si="11"/>
        <v>2.3433894617803649E-2</v>
      </c>
      <c r="G17" s="1"/>
      <c r="H17" s="1">
        <f>H9/SUM(H$5:H$9)*100</f>
        <v>1.8909083155991273</v>
      </c>
      <c r="I17" s="1">
        <f>I9/SUM(I$5:I$9)*100</f>
        <v>1.5128019375161637</v>
      </c>
      <c r="J17" s="1">
        <f>J9/SUM(J$5:J$9)*100</f>
        <v>1.4650105573349586</v>
      </c>
      <c r="K17" s="3">
        <f t="shared" si="12"/>
        <v>1.6229069368167497</v>
      </c>
      <c r="L17" s="3">
        <f t="shared" si="13"/>
        <v>0.16498417844879582</v>
      </c>
      <c r="N17" s="1">
        <f>N9/SUM(N$5:N$9)*100</f>
        <v>2.1163193616581628</v>
      </c>
      <c r="O17" s="1">
        <f>O9/SUM(O$5:O$9)*100</f>
        <v>2.1825993182483354</v>
      </c>
      <c r="P17" s="1">
        <f>P9/SUM(P$5:P$9)*100</f>
        <v>2.3842190891397728</v>
      </c>
      <c r="Q17" s="3">
        <f t="shared" si="14"/>
        <v>2.2277125896820902</v>
      </c>
      <c r="R17" s="3">
        <f t="shared" si="15"/>
        <v>9.86634974060112E-2</v>
      </c>
      <c r="S17" s="1"/>
      <c r="T17" s="1">
        <f>T9/SUM(T$5:T$9)*100</f>
        <v>2.0175115891224786</v>
      </c>
      <c r="U17" s="1">
        <f>U9/SUM(U$5:U$9)*100</f>
        <v>2.2132474968387195</v>
      </c>
      <c r="V17" s="1">
        <f>V9/SUM(V$5:V$9)*100</f>
        <v>1.2815245026110487</v>
      </c>
      <c r="W17" s="3">
        <f t="shared" si="16"/>
        <v>1.8374278628574157</v>
      </c>
      <c r="X17" s="3">
        <f t="shared" si="17"/>
        <v>0.34738274701133098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Ffion</dc:creator>
  <cp:lastModifiedBy>Thomas, Ffion</cp:lastModifiedBy>
  <dcterms:created xsi:type="dcterms:W3CDTF">2021-11-15T15:40:52Z</dcterms:created>
  <dcterms:modified xsi:type="dcterms:W3CDTF">2022-03-24T15:08:35Z</dcterms:modified>
</cp:coreProperties>
</file>