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ikooinouye/Desktop/"/>
    </mc:Choice>
  </mc:AlternateContent>
  <xr:revisionPtr revIDLastSave="0" documentId="13_ncr:1_{861522B6-103B-D345-B790-319C64C546BA}" xr6:coauthVersionLast="47" xr6:coauthVersionMax="47" xr10:uidLastSave="{00000000-0000-0000-0000-000000000000}"/>
  <bookViews>
    <workbookView xWindow="6780" yWindow="500" windowWidth="28040" windowHeight="16340" activeTab="4" xr2:uid="{0E2B50D7-FDE4-A44B-9494-684E956144CD}"/>
  </bookViews>
  <sheets>
    <sheet name="1A" sheetId="1" r:id="rId1"/>
    <sheet name="1B" sheetId="2" r:id="rId2"/>
    <sheet name="1C" sheetId="3" r:id="rId3"/>
    <sheet name="1D" sheetId="4" r:id="rId4"/>
    <sheet name="1E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61" i="5" l="1"/>
  <c r="V61" i="5"/>
  <c r="W60" i="5"/>
  <c r="X60" i="5" s="1"/>
  <c r="V60" i="5"/>
  <c r="W59" i="5"/>
  <c r="V59" i="5"/>
  <c r="W58" i="5"/>
  <c r="V58" i="5"/>
  <c r="W41" i="5"/>
  <c r="V41" i="5"/>
  <c r="W40" i="5"/>
  <c r="V40" i="5"/>
  <c r="W39" i="5"/>
  <c r="V39" i="5"/>
  <c r="W38" i="5"/>
  <c r="V38" i="5"/>
  <c r="W15" i="5"/>
  <c r="V15" i="5"/>
  <c r="W14" i="5"/>
  <c r="V14" i="5"/>
  <c r="W13" i="5"/>
  <c r="V13" i="5"/>
  <c r="W12" i="5"/>
  <c r="V12" i="5"/>
  <c r="K12" i="4"/>
  <c r="J12" i="4"/>
  <c r="I12" i="4"/>
  <c r="H12" i="4"/>
  <c r="F12" i="4"/>
  <c r="E12" i="4"/>
  <c r="D12" i="4"/>
  <c r="C12" i="4"/>
  <c r="G25" i="2"/>
  <c r="H25" i="2" s="1"/>
  <c r="G24" i="2"/>
  <c r="H24" i="2" s="1"/>
  <c r="M23" i="2"/>
  <c r="L23" i="2"/>
  <c r="K23" i="2"/>
  <c r="G23" i="2"/>
  <c r="H23" i="2" s="1"/>
  <c r="G22" i="2"/>
  <c r="H22" i="2" s="1"/>
  <c r="M19" i="2"/>
  <c r="L19" i="2"/>
  <c r="K19" i="2"/>
  <c r="G19" i="2"/>
  <c r="H19" i="2" s="1"/>
  <c r="G18" i="2"/>
  <c r="H18" i="2" s="1"/>
  <c r="G17" i="2"/>
  <c r="H17" i="2" s="1"/>
  <c r="G16" i="2"/>
  <c r="H16" i="2" s="1"/>
  <c r="G13" i="2"/>
  <c r="H13" i="2" s="1"/>
  <c r="G12" i="2"/>
  <c r="H12" i="2" s="1"/>
  <c r="G11" i="2"/>
  <c r="H11" i="2" s="1"/>
  <c r="G10" i="2"/>
  <c r="H10" i="2" s="1"/>
  <c r="X40" i="5" l="1"/>
  <c r="X38" i="5"/>
  <c r="X58" i="5"/>
  <c r="X12" i="5"/>
  <c r="X41" i="5"/>
  <c r="X61" i="5"/>
  <c r="X39" i="5"/>
  <c r="X59" i="5"/>
  <c r="X13" i="5"/>
  <c r="X14" i="5"/>
  <c r="X15" i="5"/>
  <c r="S91" i="1"/>
  <c r="T91" i="1" s="1"/>
  <c r="S88" i="1"/>
  <c r="T88" i="1" s="1"/>
  <c r="S85" i="1"/>
  <c r="T85" i="1" s="1"/>
  <c r="S82" i="1"/>
  <c r="T82" i="1" s="1"/>
  <c r="S79" i="1"/>
  <c r="T79" i="1" s="1"/>
  <c r="S76" i="1"/>
  <c r="T76" i="1" s="1"/>
  <c r="U52" i="1"/>
  <c r="V52" i="1" s="1"/>
  <c r="O52" i="1"/>
  <c r="U49" i="1"/>
  <c r="V49" i="1" s="1"/>
  <c r="O49" i="1"/>
  <c r="P45" i="1"/>
  <c r="Q45" i="1" s="1"/>
  <c r="P42" i="1"/>
  <c r="Q42" i="1" s="1"/>
  <c r="O36" i="1"/>
  <c r="P36" i="1" s="1"/>
  <c r="Q36" i="1" s="1"/>
  <c r="O33" i="1"/>
  <c r="P33" i="1" s="1"/>
  <c r="Q33" i="1" s="1"/>
  <c r="P29" i="1"/>
  <c r="Q29" i="1" s="1"/>
  <c r="U27" i="1"/>
  <c r="T27" i="1"/>
  <c r="W26" i="1"/>
  <c r="P26" i="1"/>
  <c r="Q26" i="1" s="1"/>
  <c r="W25" i="1"/>
  <c r="W24" i="1"/>
  <c r="W21" i="1"/>
  <c r="V21" i="1"/>
  <c r="U21" i="1"/>
  <c r="T21" i="1"/>
  <c r="W20" i="1"/>
  <c r="V20" i="1"/>
  <c r="U20" i="1"/>
  <c r="T20" i="1"/>
  <c r="O20" i="1"/>
  <c r="P20" i="1" s="1"/>
  <c r="Q20" i="1" s="1"/>
  <c r="O17" i="1"/>
  <c r="V15" i="1"/>
  <c r="U15" i="1"/>
  <c r="T15" i="1"/>
  <c r="V14" i="1"/>
  <c r="U14" i="1"/>
  <c r="T14" i="1"/>
  <c r="W13" i="1"/>
  <c r="P13" i="1"/>
  <c r="Q13" i="1" s="1"/>
  <c r="W12" i="1"/>
  <c r="W11" i="1"/>
  <c r="G10" i="1"/>
  <c r="P10" i="1" s="1"/>
  <c r="Q10" i="1" s="1"/>
  <c r="R36" i="1" l="1"/>
  <c r="U85" i="1"/>
  <c r="W52" i="1"/>
  <c r="R29" i="1"/>
  <c r="W15" i="1"/>
  <c r="P17" i="1"/>
  <c r="Q17" i="1" s="1"/>
  <c r="R20" i="1" s="1"/>
  <c r="U79" i="1"/>
  <c r="R13" i="1"/>
  <c r="R45" i="1"/>
  <c r="U91" i="1"/>
  <c r="W14" i="1"/>
</calcChain>
</file>

<file path=xl/sharedStrings.xml><?xml version="1.0" encoding="utf-8"?>
<sst xmlns="http://schemas.openxmlformats.org/spreadsheetml/2006/main" count="731" uniqueCount="148">
  <si>
    <t xml:space="preserve">Irina's data from 191114 summary excel spreadsheet. </t>
  </si>
  <si>
    <t>N1 "02.06.19"</t>
  </si>
  <si>
    <t>Prr7 raw values</t>
  </si>
  <si>
    <t>normalized</t>
  </si>
  <si>
    <t>B01</t>
  </si>
  <si>
    <t>SYBR</t>
  </si>
  <si>
    <t>mock</t>
  </si>
  <si>
    <t>Unkn</t>
  </si>
  <si>
    <t>GAPDH</t>
  </si>
  <si>
    <t>C01</t>
  </si>
  <si>
    <t>Prr7_2</t>
  </si>
  <si>
    <t xml:space="preserve">Mock </t>
  </si>
  <si>
    <t>PTX</t>
  </si>
  <si>
    <t>B02</t>
  </si>
  <si>
    <t>C02</t>
  </si>
  <si>
    <t>N1</t>
  </si>
  <si>
    <t>B03</t>
  </si>
  <si>
    <t>C03</t>
  </si>
  <si>
    <t>N2</t>
  </si>
  <si>
    <t>B04</t>
  </si>
  <si>
    <t>Unkn-08</t>
  </si>
  <si>
    <t>C04</t>
  </si>
  <si>
    <t>Unkn-14</t>
  </si>
  <si>
    <t>N3</t>
  </si>
  <si>
    <t>B05</t>
  </si>
  <si>
    <t>C05</t>
  </si>
  <si>
    <t>Av</t>
  </si>
  <si>
    <t>B06</t>
  </si>
  <si>
    <t>C06</t>
  </si>
  <si>
    <t>SD</t>
  </si>
  <si>
    <t xml:space="preserve">cFos raw values </t>
  </si>
  <si>
    <t>mock02</t>
  </si>
  <si>
    <t>cFOS</t>
  </si>
  <si>
    <t>PTX02</t>
  </si>
  <si>
    <t xml:space="preserve">GluA1 raw values </t>
  </si>
  <si>
    <t>N2 "10" from 10.5.19</t>
  </si>
  <si>
    <t>mock10</t>
  </si>
  <si>
    <t>PTX10</t>
  </si>
  <si>
    <t>N3 "31" from 31.5.19</t>
  </si>
  <si>
    <t>mock31</t>
  </si>
  <si>
    <t>C10</t>
  </si>
  <si>
    <t>C11</t>
  </si>
  <si>
    <t>C12</t>
  </si>
  <si>
    <t>PTX31</t>
  </si>
  <si>
    <t>C13</t>
  </si>
  <si>
    <t>C14</t>
  </si>
  <si>
    <t>C15</t>
  </si>
  <si>
    <t>D01</t>
  </si>
  <si>
    <t>GluR1</t>
  </si>
  <si>
    <t>D02</t>
  </si>
  <si>
    <t>D03</t>
  </si>
  <si>
    <t>D04</t>
  </si>
  <si>
    <t>D05</t>
  </si>
  <si>
    <t>D06</t>
  </si>
  <si>
    <t>D10</t>
  </si>
  <si>
    <t>D11</t>
  </si>
  <si>
    <t>D12</t>
  </si>
  <si>
    <t>D13</t>
  </si>
  <si>
    <t>D14</t>
  </si>
  <si>
    <t>D15</t>
  </si>
  <si>
    <t>E01</t>
  </si>
  <si>
    <t>E02</t>
  </si>
  <si>
    <t>E03</t>
  </si>
  <si>
    <t>E04</t>
  </si>
  <si>
    <t>Unkn-26</t>
  </si>
  <si>
    <t>E05</t>
  </si>
  <si>
    <t>E06</t>
  </si>
  <si>
    <t xml:space="preserve">PTX qPCR with Irina -- raw values </t>
  </si>
  <si>
    <t xml:space="preserve">Rep1 </t>
  </si>
  <si>
    <t>Averages of triplicates - Rep1</t>
  </si>
  <si>
    <t>Compiled</t>
  </si>
  <si>
    <t xml:space="preserve">GAPDH </t>
  </si>
  <si>
    <t>GluA1</t>
  </si>
  <si>
    <t xml:space="preserve">cFos </t>
  </si>
  <si>
    <t>GluA1/GAPDH</t>
  </si>
  <si>
    <t>Rep1</t>
  </si>
  <si>
    <t>Rep2</t>
  </si>
  <si>
    <t>Rep3</t>
  </si>
  <si>
    <t>Mock</t>
  </si>
  <si>
    <t xml:space="preserve">minus GAPDH </t>
  </si>
  <si>
    <t>Prr7/GAPDH</t>
  </si>
  <si>
    <t>Averages of triplicates - Rep2</t>
  </si>
  <si>
    <t>cFos/GAPDH</t>
  </si>
  <si>
    <t>Averages of triplicates - Rep3</t>
  </si>
  <si>
    <t>using Prr7 Ct values from 200228</t>
  </si>
  <si>
    <t>Avg Ct</t>
  </si>
  <si>
    <t>Prr7 2</t>
  </si>
  <si>
    <t>Delta Avg Ct GAPDH</t>
  </si>
  <si>
    <t>2^-Delta Avg Ct</t>
  </si>
  <si>
    <t>PC (PTX Cell Body)</t>
  </si>
  <si>
    <t xml:space="preserve">PD (PTX Dendrites) </t>
  </si>
  <si>
    <t>Mock Cell Body</t>
  </si>
  <si>
    <t>CC (Mock Cell Body)</t>
  </si>
  <si>
    <t>Mock Dendrites</t>
  </si>
  <si>
    <t>CD (Mock Dendrites)</t>
  </si>
  <si>
    <t>PTX Cell Body</t>
  </si>
  <si>
    <t>PTX Dendrites</t>
  </si>
  <si>
    <t xml:space="preserve">normalized to respective Mock conditions </t>
  </si>
  <si>
    <t>Cell body</t>
  </si>
  <si>
    <t>Dendrites</t>
  </si>
  <si>
    <t>New GAPDH done 200812</t>
  </si>
  <si>
    <t>Tubulin</t>
  </si>
  <si>
    <t>Prr7</t>
  </si>
  <si>
    <t>GluA1/Tubulin</t>
  </si>
  <si>
    <t>Prr7/Tubulin</t>
  </si>
  <si>
    <t>GluA1 PTX/Mock</t>
  </si>
  <si>
    <t>Prr7 PTX/Mock</t>
  </si>
  <si>
    <t>rep3 48h PTX</t>
  </si>
  <si>
    <t>Rep3 48h Mock</t>
  </si>
  <si>
    <t>Rep2 48h PTX</t>
  </si>
  <si>
    <t>Rep2 48h Mock</t>
  </si>
  <si>
    <t>Rep1 48h PTX</t>
  </si>
  <si>
    <t>Rep1 48h Mock</t>
  </si>
  <si>
    <t xml:space="preserve">Prr7 quantifications taking PTX/Mock -- compartmentalized samples </t>
  </si>
  <si>
    <t>48h Mock Cell Body</t>
  </si>
  <si>
    <t>48h PTX Cell Body</t>
  </si>
  <si>
    <t>48h Mock Dendrites</t>
  </si>
  <si>
    <t>48h PTX Dendrites</t>
  </si>
  <si>
    <t xml:space="preserve">Cell body </t>
  </si>
  <si>
    <t>Prr7 Signal</t>
  </si>
  <si>
    <t>Rep</t>
  </si>
  <si>
    <t>48h Mock CB</t>
  </si>
  <si>
    <t>48h PTX CB</t>
  </si>
  <si>
    <t>48h Mock DD</t>
  </si>
  <si>
    <t>48h PTX DD</t>
  </si>
  <si>
    <t>48h EtOHCB</t>
  </si>
  <si>
    <t>48h EtOH DD</t>
  </si>
  <si>
    <t>GluA1 Signal</t>
  </si>
  <si>
    <t>GluA</t>
  </si>
  <si>
    <t>GluA/Tubulin</t>
  </si>
  <si>
    <t xml:space="preserve">CBinv </t>
  </si>
  <si>
    <t xml:space="preserve">CBinv compiled </t>
  </si>
  <si>
    <t xml:space="preserve">PTX/Mock </t>
  </si>
  <si>
    <t>Experiment date</t>
  </si>
  <si>
    <t>CB</t>
  </si>
  <si>
    <t xml:space="preserve">Whole cell </t>
  </si>
  <si>
    <t xml:space="preserve">Selection1 (WC) </t>
  </si>
  <si>
    <t xml:space="preserve">norm </t>
  </si>
  <si>
    <t xml:space="preserve">On Graphpad spreadsheet: </t>
  </si>
  <si>
    <t>cFos</t>
  </si>
  <si>
    <t>Cell Body</t>
  </si>
  <si>
    <t>PTX/Mock</t>
  </si>
  <si>
    <t>Whole Cell</t>
  </si>
  <si>
    <t>Rep4</t>
  </si>
  <si>
    <t>1.7.20</t>
  </si>
  <si>
    <t>10.6.20</t>
  </si>
  <si>
    <t>11.3.20</t>
  </si>
  <si>
    <t>17.6.20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</si>
</sst>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;\-###0.00"/>
    <numFmt numFmtId="165" formatCode="0.00000000000000"/>
  </numFmts>
  <fonts count="10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25"/>
      <name val="Microsoft Sans Serif"/>
      <family val="2"/>
    </font>
    <font>
      <sz val="8.25"/>
      <name val="Microsoft Sans Serif"/>
      <family val="2"/>
    </font>
    <font>
      <b/>
      <sz val="8.25"/>
      <name val="Microsoft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  <protection locked="0"/>
    </xf>
  </cellStyleXfs>
  <cellXfs count="44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49" fontId="4" fillId="3" borderId="0" xfId="1" applyNumberFormat="1" applyFont="1" applyFill="1" applyAlignment="1" applyProtection="1">
      <alignment vertical="center"/>
    </xf>
    <xf numFmtId="49" fontId="5" fillId="3" borderId="0" xfId="1" applyNumberFormat="1" applyFont="1" applyFill="1" applyAlignment="1" applyProtection="1">
      <alignment vertical="center"/>
    </xf>
    <xf numFmtId="2" fontId="4" fillId="3" borderId="0" xfId="1" applyNumberFormat="1" applyFont="1" applyFill="1" applyAlignment="1" applyProtection="1">
      <alignment vertical="center"/>
    </xf>
    <xf numFmtId="0" fontId="4" fillId="0" borderId="0" xfId="1" applyFont="1" applyAlignment="1" applyProtection="1">
      <alignment vertical="center"/>
    </xf>
    <xf numFmtId="2" fontId="4" fillId="4" borderId="0" xfId="1" applyNumberFormat="1" applyFont="1" applyFill="1" applyAlignment="1" applyProtection="1">
      <alignment vertical="center"/>
    </xf>
    <xf numFmtId="2" fontId="4" fillId="3" borderId="1" xfId="1" applyNumberFormat="1" applyFont="1" applyFill="1" applyBorder="1" applyAlignment="1" applyProtection="1">
      <alignment vertical="center"/>
    </xf>
    <xf numFmtId="49" fontId="3" fillId="3" borderId="0" xfId="1" applyNumberFormat="1" applyFill="1" applyAlignment="1" applyProtection="1">
      <alignment vertical="center"/>
    </xf>
    <xf numFmtId="2" fontId="0" fillId="0" borderId="0" xfId="0" applyNumberFormat="1"/>
    <xf numFmtId="0" fontId="4" fillId="0" borderId="0" xfId="1" applyFont="1">
      <alignment vertical="top"/>
      <protection locked="0"/>
    </xf>
    <xf numFmtId="49" fontId="4" fillId="5" borderId="0" xfId="1" applyNumberFormat="1" applyFont="1" applyFill="1" applyAlignment="1" applyProtection="1">
      <alignment vertical="center"/>
    </xf>
    <xf numFmtId="49" fontId="5" fillId="5" borderId="0" xfId="1" applyNumberFormat="1" applyFont="1" applyFill="1" applyAlignment="1" applyProtection="1">
      <alignment vertical="center"/>
    </xf>
    <xf numFmtId="2" fontId="4" fillId="5" borderId="0" xfId="1" applyNumberFormat="1" applyFont="1" applyFill="1" applyAlignment="1" applyProtection="1">
      <alignment vertical="center"/>
    </xf>
    <xf numFmtId="2" fontId="4" fillId="5" borderId="1" xfId="1" applyNumberFormat="1" applyFont="1" applyFill="1" applyBorder="1" applyAlignment="1" applyProtection="1">
      <alignment vertical="center"/>
    </xf>
    <xf numFmtId="49" fontId="3" fillId="5" borderId="0" xfId="1" applyNumberFormat="1" applyFill="1" applyAlignment="1" applyProtection="1">
      <alignment vertical="center"/>
    </xf>
    <xf numFmtId="49" fontId="4" fillId="5" borderId="2" xfId="1" applyNumberFormat="1" applyFont="1" applyFill="1" applyBorder="1" applyAlignment="1" applyProtection="1">
      <alignment vertical="center"/>
    </xf>
    <xf numFmtId="49" fontId="5" fillId="5" borderId="2" xfId="1" applyNumberFormat="1" applyFont="1" applyFill="1" applyBorder="1" applyAlignment="1" applyProtection="1">
      <alignment vertical="center"/>
    </xf>
    <xf numFmtId="2" fontId="4" fillId="5" borderId="2" xfId="1" applyNumberFormat="1" applyFont="1" applyFill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2" fontId="4" fillId="4" borderId="2" xfId="1" applyNumberFormat="1" applyFont="1" applyFill="1" applyBorder="1" applyAlignment="1" applyProtection="1">
      <alignment vertical="center"/>
    </xf>
    <xf numFmtId="2" fontId="4" fillId="5" borderId="3" xfId="1" applyNumberFormat="1" applyFont="1" applyFill="1" applyBorder="1" applyAlignment="1" applyProtection="1">
      <alignment vertical="center"/>
    </xf>
    <xf numFmtId="49" fontId="3" fillId="5" borderId="2" xfId="1" applyNumberFormat="1" applyFill="1" applyBorder="1" applyAlignment="1" applyProtection="1">
      <alignment vertical="center"/>
    </xf>
    <xf numFmtId="0" fontId="1" fillId="6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0" fillId="7" borderId="0" xfId="0" applyFill="1" applyAlignment="1">
      <alignment vertical="center"/>
    </xf>
    <xf numFmtId="0" fontId="4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1" fillId="7" borderId="0" xfId="0" applyFont="1" applyFill="1"/>
    <xf numFmtId="0" fontId="0" fillId="7" borderId="0" xfId="0" applyFill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</cellXfs>
  <cellStyles count="2">
    <cellStyle name="Normal" xfId="0" builtinId="0"/>
    <cellStyle name="Normal 2" xfId="1" xr:uid="{9B0DBBD3-91E5-CE4E-8341-93083CB2F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Prr7 RNA levels Mock vs PTX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[1]Sheet1!$V$8:$W$8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0.16315781971712942</c:v>
                  </c:pt>
                </c:numCache>
              </c:numRef>
            </c:plus>
            <c:minus>
              <c:numRef>
                <c:f>[1]Sheet1!$V$8:$W$8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0.16315781971712942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[1]Sheet1!$V$7:$W$7</c:f>
              <c:numCache>
                <c:formatCode>General</c:formatCode>
                <c:ptCount val="2"/>
                <c:pt idx="0">
                  <c:v>1</c:v>
                </c:pt>
                <c:pt idx="1">
                  <c:v>0.47166539349655673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A-E64E-A8E3-94544F188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025728"/>
        <c:axId val="424026144"/>
      </c:barChart>
      <c:catAx>
        <c:axId val="424025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026144"/>
        <c:crosses val="autoZero"/>
        <c:auto val="1"/>
        <c:lblAlgn val="ctr"/>
        <c:lblOffset val="100"/>
        <c:noMultiLvlLbl val="0"/>
      </c:catAx>
      <c:valAx>
        <c:axId val="42402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02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cFOS RNA levels Mock vs PTX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[1]Sheet1!$V$14:$W$14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0.38740824965347148</c:v>
                  </c:pt>
                </c:numCache>
              </c:numRef>
            </c:plus>
            <c:minus>
              <c:numRef>
                <c:f>[1]Sheet1!$V$14:$W$14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0.38740824965347148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[1]Sheet1!$V$13:$W$13</c:f>
              <c:numCache>
                <c:formatCode>General</c:formatCode>
                <c:ptCount val="2"/>
                <c:pt idx="0">
                  <c:v>1</c:v>
                </c:pt>
                <c:pt idx="1">
                  <c:v>1.7522505007983895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8-894E-AEBD-B0B68E705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018656"/>
        <c:axId val="424028224"/>
      </c:barChart>
      <c:catAx>
        <c:axId val="424018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028224"/>
        <c:crosses val="autoZero"/>
        <c:auto val="1"/>
        <c:lblAlgn val="ctr"/>
        <c:lblOffset val="100"/>
        <c:noMultiLvlLbl val="0"/>
      </c:catAx>
      <c:valAx>
        <c:axId val="42402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01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[1]Sheet1!$T$14:$U$14</c:f>
                <c:numCache>
                  <c:formatCode>General</c:formatCode>
                  <c:ptCount val="2"/>
                  <c:pt idx="0">
                    <c:v>0.13856931180527993</c:v>
                  </c:pt>
                  <c:pt idx="1">
                    <c:v>0.2358163504283024</c:v>
                  </c:pt>
                </c:numCache>
              </c:numRef>
            </c:plus>
            <c:minus>
              <c:numRef>
                <c:f>[1]Sheet1!$T$14:$U$14</c:f>
                <c:numCache>
                  <c:formatCode>General</c:formatCode>
                  <c:ptCount val="2"/>
                  <c:pt idx="0">
                    <c:v>0.13856931180527993</c:v>
                  </c:pt>
                  <c:pt idx="1">
                    <c:v>0.2358163504283024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[1]Sheet1!$T$13:$U$13</c:f>
              <c:numCache>
                <c:formatCode>General</c:formatCode>
                <c:ptCount val="2"/>
                <c:pt idx="0">
                  <c:v>0.3178839820394605</c:v>
                </c:pt>
                <c:pt idx="1">
                  <c:v>0.54178049407656526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6-784C-910F-8A77964BA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853712"/>
        <c:axId val="424021984"/>
      </c:barChart>
      <c:catAx>
        <c:axId val="200853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021984"/>
        <c:crosses val="autoZero"/>
        <c:auto val="1"/>
        <c:lblAlgn val="ctr"/>
        <c:lblOffset val="100"/>
        <c:noMultiLvlLbl val="0"/>
      </c:catAx>
      <c:valAx>
        <c:axId val="42402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5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[1]Sheet1!$T$8:$U$8</c:f>
                <c:numCache>
                  <c:formatCode>General</c:formatCode>
                  <c:ptCount val="2"/>
                  <c:pt idx="0">
                    <c:v>1.4359698561734982E-2</c:v>
                  </c:pt>
                  <c:pt idx="1">
                    <c:v>5.0262536095647195E-3</c:v>
                  </c:pt>
                </c:numCache>
              </c:numRef>
            </c:plus>
            <c:minus>
              <c:numRef>
                <c:f>[1]Sheet1!$T$8:$U$8</c:f>
                <c:numCache>
                  <c:formatCode>General</c:formatCode>
                  <c:ptCount val="2"/>
                  <c:pt idx="0">
                    <c:v>1.4359698561734982E-2</c:v>
                  </c:pt>
                  <c:pt idx="1">
                    <c:v>5.0262536095647195E-3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[1]Sheet1!$T$7:$U$7</c:f>
              <c:numCache>
                <c:formatCode>General</c:formatCode>
                <c:ptCount val="2"/>
                <c:pt idx="0">
                  <c:v>1.0174813749910258E-2</c:v>
                </c:pt>
                <c:pt idx="1">
                  <c:v>3.8526686794663895E-3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9-F349-959D-C3EE2DD85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850800"/>
        <c:axId val="198771968"/>
      </c:barChart>
      <c:catAx>
        <c:axId val="200850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771968"/>
        <c:crosses val="autoZero"/>
        <c:auto val="1"/>
        <c:lblAlgn val="ctr"/>
        <c:lblOffset val="100"/>
        <c:noMultiLvlLbl val="0"/>
      </c:catAx>
      <c:valAx>
        <c:axId val="19877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85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280987</xdr:colOff>
      <xdr:row>8</xdr:row>
      <xdr:rowOff>161925</xdr:rowOff>
    </xdr:from>
    <xdr:to>
      <xdr:col>32</xdr:col>
      <xdr:colOff>585787</xdr:colOff>
      <xdr:row>23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A772CB-65B1-F542-A111-8F568EC24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509587</xdr:colOff>
      <xdr:row>29</xdr:row>
      <xdr:rowOff>171450</xdr:rowOff>
    </xdr:from>
    <xdr:to>
      <xdr:col>29</xdr:col>
      <xdr:colOff>204787</xdr:colOff>
      <xdr:row>44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974AC5-4556-C14B-987B-7E3E4A1F1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447675</xdr:colOff>
      <xdr:row>24</xdr:row>
      <xdr:rowOff>19050</xdr:rowOff>
    </xdr:from>
    <xdr:to>
      <xdr:col>32</xdr:col>
      <xdr:colOff>142875</xdr:colOff>
      <xdr:row>38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3FB741-9B0D-2540-94C8-6B847735C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583973</xdr:colOff>
      <xdr:row>49</xdr:row>
      <xdr:rowOff>120196</xdr:rowOff>
    </xdr:from>
    <xdr:to>
      <xdr:col>32</xdr:col>
      <xdr:colOff>279172</xdr:colOff>
      <xdr:row>64</xdr:row>
      <xdr:rowOff>5896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CE0200E-0203-8F43-A76C-F331FB1CC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ratt%20Lab/MANUSCRIPT%20MATERIALS/Source%20Data/SourceDataForFig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T7">
            <v>1.0174813749910258E-2</v>
          </cell>
          <cell r="U7">
            <v>3.8526686794663895E-3</v>
          </cell>
          <cell r="V7">
            <v>1</v>
          </cell>
          <cell r="W7">
            <v>0.47166539349655673</v>
          </cell>
        </row>
        <row r="8">
          <cell r="T8">
            <v>1.4359698561734982E-2</v>
          </cell>
          <cell r="U8">
            <v>5.0262536095647195E-3</v>
          </cell>
          <cell r="V8">
            <v>0</v>
          </cell>
          <cell r="W8">
            <v>0.16315781971712942</v>
          </cell>
        </row>
        <row r="13">
          <cell r="T13">
            <v>0.3178839820394605</v>
          </cell>
          <cell r="U13">
            <v>0.54178049407656526</v>
          </cell>
          <cell r="V13">
            <v>1</v>
          </cell>
          <cell r="W13">
            <v>1.7522505007983895</v>
          </cell>
        </row>
        <row r="14">
          <cell r="T14">
            <v>0.13856931180527993</v>
          </cell>
          <cell r="U14">
            <v>0.2358163504283024</v>
          </cell>
          <cell r="V14">
            <v>0</v>
          </cell>
          <cell r="W14">
            <v>0.38740824965347148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9C13D-5DD0-DB4E-B16D-705E198DDA9E}">
  <dimension ref="A1:X124"/>
  <sheetViews>
    <sheetView zoomScale="60" workbookViewId="0">
      <selection activeCell="K6" sqref="K6"/>
    </sheetView>
  </sheetViews>
  <sheetFormatPr baseColWidth="10" defaultRowHeight="16" x14ac:dyDescent="0.2"/>
  <sheetData>
    <row r="1" spans="1:23" x14ac:dyDescent="0.2">
      <c r="B1" t="s">
        <v>138</v>
      </c>
    </row>
    <row r="3" spans="1:23" x14ac:dyDescent="0.2">
      <c r="A3" s="39"/>
      <c r="B3" s="40" t="s">
        <v>139</v>
      </c>
      <c r="C3" s="40"/>
      <c r="D3" s="40"/>
      <c r="E3" s="40" t="s">
        <v>72</v>
      </c>
      <c r="F3" s="40"/>
      <c r="G3" s="40"/>
      <c r="H3" s="40" t="s">
        <v>102</v>
      </c>
      <c r="I3" s="40"/>
      <c r="J3" s="40"/>
    </row>
    <row r="4" spans="1:23" x14ac:dyDescent="0.2">
      <c r="A4" s="39"/>
      <c r="B4" s="41" t="s">
        <v>75</v>
      </c>
      <c r="C4" s="41" t="s">
        <v>76</v>
      </c>
      <c r="D4" s="41" t="s">
        <v>77</v>
      </c>
      <c r="E4" s="41" t="s">
        <v>75</v>
      </c>
      <c r="F4" s="41" t="s">
        <v>76</v>
      </c>
      <c r="G4" s="41" t="s">
        <v>77</v>
      </c>
      <c r="H4" s="41" t="s">
        <v>75</v>
      </c>
      <c r="I4" s="41" t="s">
        <v>76</v>
      </c>
      <c r="J4" s="41" t="s">
        <v>77</v>
      </c>
    </row>
    <row r="5" spans="1:23" x14ac:dyDescent="0.2">
      <c r="A5" s="39" t="s">
        <v>132</v>
      </c>
      <c r="B5" s="42">
        <v>1.3195079999999999</v>
      </c>
      <c r="C5" s="42">
        <v>2.066783</v>
      </c>
      <c r="D5" s="42">
        <v>1.8704609999999999</v>
      </c>
      <c r="E5" s="42">
        <v>0.533416</v>
      </c>
      <c r="F5" s="42">
        <v>0.75262200000000001</v>
      </c>
      <c r="G5" s="42">
        <v>0.400534</v>
      </c>
      <c r="H5" s="42">
        <v>0.39502100000000001</v>
      </c>
      <c r="I5" s="42">
        <v>0.36094199999999999</v>
      </c>
      <c r="J5" s="42">
        <v>0.65903400000000001</v>
      </c>
    </row>
    <row r="8" spans="1:23" x14ac:dyDescent="0.2">
      <c r="A8" t="s">
        <v>0</v>
      </c>
    </row>
    <row r="9" spans="1:23" x14ac:dyDescent="0.2">
      <c r="A9" t="s">
        <v>1</v>
      </c>
      <c r="T9" s="1" t="s">
        <v>2</v>
      </c>
      <c r="U9" s="1"/>
      <c r="V9" s="1" t="s">
        <v>3</v>
      </c>
      <c r="W9" s="1"/>
    </row>
    <row r="10" spans="1:23" x14ac:dyDescent="0.2">
      <c r="A10" t="s">
        <v>4</v>
      </c>
      <c r="B10" t="s">
        <v>5</v>
      </c>
      <c r="C10" t="s">
        <v>6</v>
      </c>
      <c r="D10" t="s">
        <v>7</v>
      </c>
      <c r="E10" t="s">
        <v>8</v>
      </c>
      <c r="F10">
        <v>22.01</v>
      </c>
      <c r="G10">
        <f>AVERAGE(F11)</f>
        <v>21.95</v>
      </c>
      <c r="I10" t="s">
        <v>9</v>
      </c>
      <c r="J10" t="s">
        <v>5</v>
      </c>
      <c r="K10" t="s">
        <v>6</v>
      </c>
      <c r="L10" t="s">
        <v>7</v>
      </c>
      <c r="M10" t="s">
        <v>10</v>
      </c>
      <c r="N10">
        <v>31.12</v>
      </c>
      <c r="O10">
        <v>30.81</v>
      </c>
      <c r="P10">
        <f>O10-G10</f>
        <v>8.86</v>
      </c>
      <c r="Q10">
        <f>2^-P10</f>
        <v>2.1521584294465061E-3</v>
      </c>
      <c r="T10" s="1" t="s">
        <v>11</v>
      </c>
      <c r="U10" s="1" t="s">
        <v>12</v>
      </c>
      <c r="V10" s="1"/>
      <c r="W10" s="1"/>
    </row>
    <row r="11" spans="1:23" x14ac:dyDescent="0.2">
      <c r="A11" t="s">
        <v>13</v>
      </c>
      <c r="B11" t="s">
        <v>5</v>
      </c>
      <c r="C11" t="s">
        <v>6</v>
      </c>
      <c r="D11" t="s">
        <v>7</v>
      </c>
      <c r="E11" t="s">
        <v>8</v>
      </c>
      <c r="F11">
        <v>21.95</v>
      </c>
      <c r="I11" t="s">
        <v>14</v>
      </c>
      <c r="J11" t="s">
        <v>5</v>
      </c>
      <c r="K11" t="s">
        <v>6</v>
      </c>
      <c r="L11" t="s">
        <v>7</v>
      </c>
      <c r="M11" t="s">
        <v>10</v>
      </c>
      <c r="N11">
        <v>30.61</v>
      </c>
      <c r="S11" t="s">
        <v>15</v>
      </c>
      <c r="T11" s="1">
        <v>2.2126638384683561E-3</v>
      </c>
      <c r="U11" s="1">
        <v>8.7404792082809821E-4</v>
      </c>
      <c r="V11" s="25">
        <v>1</v>
      </c>
      <c r="W11" s="25">
        <f>U11/T11</f>
        <v>0.39502065593168872</v>
      </c>
    </row>
    <row r="12" spans="1:23" x14ac:dyDescent="0.2">
      <c r="A12" t="s">
        <v>16</v>
      </c>
      <c r="B12" t="s">
        <v>5</v>
      </c>
      <c r="C12" t="s">
        <v>6</v>
      </c>
      <c r="D12" t="s">
        <v>7</v>
      </c>
      <c r="E12" t="s">
        <v>8</v>
      </c>
      <c r="F12">
        <v>22.02</v>
      </c>
      <c r="I12" t="s">
        <v>17</v>
      </c>
      <c r="J12" t="s">
        <v>5</v>
      </c>
      <c r="K12" t="s">
        <v>6</v>
      </c>
      <c r="L12" t="s">
        <v>7</v>
      </c>
      <c r="M12" t="s">
        <v>10</v>
      </c>
      <c r="N12">
        <v>30.7</v>
      </c>
      <c r="S12" t="s">
        <v>18</v>
      </c>
      <c r="T12" s="1">
        <v>2.6751684407955379E-2</v>
      </c>
      <c r="U12" s="1">
        <v>9.6558044064113703E-3</v>
      </c>
      <c r="V12" s="25">
        <v>1</v>
      </c>
      <c r="W12" s="25">
        <f>U12/T12</f>
        <v>0.36094192272767467</v>
      </c>
    </row>
    <row r="13" spans="1:23" x14ac:dyDescent="0.2">
      <c r="A13" t="s">
        <v>19</v>
      </c>
      <c r="B13" t="s">
        <v>5</v>
      </c>
      <c r="C13" t="s">
        <v>12</v>
      </c>
      <c r="D13" t="s">
        <v>20</v>
      </c>
      <c r="E13" t="s">
        <v>8</v>
      </c>
      <c r="F13">
        <v>21.77</v>
      </c>
      <c r="G13">
        <v>21.76</v>
      </c>
      <c r="I13" t="s">
        <v>21</v>
      </c>
      <c r="J13" t="s">
        <v>5</v>
      </c>
      <c r="K13" t="s">
        <v>12</v>
      </c>
      <c r="L13" t="s">
        <v>22</v>
      </c>
      <c r="M13" t="s">
        <v>10</v>
      </c>
      <c r="N13">
        <v>32.270000000000003</v>
      </c>
      <c r="O13">
        <v>31.92</v>
      </c>
      <c r="P13">
        <f>O13-G13</f>
        <v>10.16</v>
      </c>
      <c r="Q13">
        <f>2^-P13</f>
        <v>8.7404792082809821E-4</v>
      </c>
      <c r="R13" s="2">
        <f>Q13/Q10</f>
        <v>0.40612619817811768</v>
      </c>
      <c r="S13" t="s">
        <v>23</v>
      </c>
      <c r="T13" s="1">
        <v>1.5600930033070402E-3</v>
      </c>
      <c r="U13" s="1">
        <v>1.0281537111596997E-3</v>
      </c>
      <c r="V13" s="25">
        <v>1</v>
      </c>
      <c r="W13" s="25">
        <f>U13/T13</f>
        <v>0.6590336018303069</v>
      </c>
    </row>
    <row r="14" spans="1:23" x14ac:dyDescent="0.2">
      <c r="A14" t="s">
        <v>24</v>
      </c>
      <c r="B14" t="s">
        <v>5</v>
      </c>
      <c r="C14" t="s">
        <v>12</v>
      </c>
      <c r="D14" t="s">
        <v>20</v>
      </c>
      <c r="E14" t="s">
        <v>8</v>
      </c>
      <c r="F14">
        <v>21.7</v>
      </c>
      <c r="I14" t="s">
        <v>25</v>
      </c>
      <c r="J14" t="s">
        <v>5</v>
      </c>
      <c r="K14" t="s">
        <v>12</v>
      </c>
      <c r="L14" t="s">
        <v>22</v>
      </c>
      <c r="M14" t="s">
        <v>10</v>
      </c>
      <c r="N14">
        <v>31.85</v>
      </c>
      <c r="S14" t="s">
        <v>26</v>
      </c>
      <c r="T14" s="1">
        <f>AVERAGE(T11:T13)</f>
        <v>1.0174813749910258E-2</v>
      </c>
      <c r="U14" s="1">
        <f>AVERAGE(U11:U13)</f>
        <v>3.8526686794663895E-3</v>
      </c>
      <c r="V14" s="1">
        <f>AVERAGE(V11:V13)</f>
        <v>1</v>
      </c>
      <c r="W14" s="1">
        <f>AVERAGE(W11:W13)</f>
        <v>0.47166539349655673</v>
      </c>
    </row>
    <row r="15" spans="1:23" x14ac:dyDescent="0.2">
      <c r="A15" t="s">
        <v>27</v>
      </c>
      <c r="B15" t="s">
        <v>5</v>
      </c>
      <c r="C15" t="s">
        <v>12</v>
      </c>
      <c r="D15" t="s">
        <v>20</v>
      </c>
      <c r="E15" t="s">
        <v>8</v>
      </c>
      <c r="F15">
        <v>21.82</v>
      </c>
      <c r="I15" t="s">
        <v>28</v>
      </c>
      <c r="J15" t="s">
        <v>5</v>
      </c>
      <c r="K15" t="s">
        <v>12</v>
      </c>
      <c r="L15" t="s">
        <v>22</v>
      </c>
      <c r="M15" t="s">
        <v>10</v>
      </c>
      <c r="N15">
        <v>31.65</v>
      </c>
      <c r="S15" t="s">
        <v>29</v>
      </c>
      <c r="T15" s="1">
        <f>STDEV(T11:T13)</f>
        <v>1.4359698561734982E-2</v>
      </c>
      <c r="U15" s="1">
        <f>STDEV(U11:U13)</f>
        <v>5.0262536095647195E-3</v>
      </c>
      <c r="V15" s="1">
        <f>STDEV(V11:V13)</f>
        <v>0</v>
      </c>
      <c r="W15" s="1">
        <f>STDEV(W11:W13)</f>
        <v>0.16315781971712942</v>
      </c>
    </row>
    <row r="16" spans="1:23" x14ac:dyDescent="0.2">
      <c r="T16" s="1" t="s">
        <v>30</v>
      </c>
      <c r="U16" s="1"/>
      <c r="V16" s="1"/>
      <c r="W16" s="1"/>
    </row>
    <row r="17" spans="1:23" x14ac:dyDescent="0.2">
      <c r="I17" t="s">
        <v>31</v>
      </c>
      <c r="J17" t="s">
        <v>5</v>
      </c>
      <c r="L17" t="s">
        <v>7</v>
      </c>
      <c r="M17" t="s">
        <v>32</v>
      </c>
      <c r="N17">
        <v>23.09</v>
      </c>
      <c r="O17">
        <f>AVERAGE(N18:N19)</f>
        <v>23.200000000000003</v>
      </c>
      <c r="P17">
        <f>O17-G10</f>
        <v>1.2500000000000036</v>
      </c>
      <c r="Q17">
        <f>2^-P17</f>
        <v>0.42044820762685625</v>
      </c>
      <c r="S17" t="s">
        <v>15</v>
      </c>
      <c r="T17" s="1">
        <v>0.42044820762685625</v>
      </c>
      <c r="U17" s="1">
        <v>0.55478473603392331</v>
      </c>
      <c r="V17" s="25">
        <v>1</v>
      </c>
      <c r="W17" s="25">
        <v>1.3195079107728993</v>
      </c>
    </row>
    <row r="18" spans="1:23" x14ac:dyDescent="0.2">
      <c r="I18" t="s">
        <v>31</v>
      </c>
      <c r="J18" t="s">
        <v>5</v>
      </c>
      <c r="L18" t="s">
        <v>7</v>
      </c>
      <c r="M18" t="s">
        <v>32</v>
      </c>
      <c r="N18">
        <v>23.26</v>
      </c>
      <c r="S18" t="s">
        <v>18</v>
      </c>
      <c r="T18" s="1">
        <v>0.37295923333698217</v>
      </c>
      <c r="U18" s="1">
        <v>0.77082564732889858</v>
      </c>
      <c r="V18" s="25">
        <v>1</v>
      </c>
      <c r="W18" s="25">
        <v>2.0667825821929169</v>
      </c>
    </row>
    <row r="19" spans="1:23" x14ac:dyDescent="0.2">
      <c r="I19" t="s">
        <v>31</v>
      </c>
      <c r="J19" t="s">
        <v>5</v>
      </c>
      <c r="L19" t="s">
        <v>7</v>
      </c>
      <c r="M19" t="s">
        <v>32</v>
      </c>
      <c r="N19">
        <v>23.14</v>
      </c>
      <c r="S19" t="s">
        <v>23</v>
      </c>
      <c r="T19" s="1">
        <v>0.16024450515454311</v>
      </c>
      <c r="U19" s="1">
        <v>0.29973109886687371</v>
      </c>
      <c r="V19" s="25">
        <v>1</v>
      </c>
      <c r="W19" s="25">
        <v>1.8704610094293521</v>
      </c>
    </row>
    <row r="20" spans="1:23" x14ac:dyDescent="0.2">
      <c r="I20" t="s">
        <v>33</v>
      </c>
      <c r="J20" t="s">
        <v>5</v>
      </c>
      <c r="L20" t="s">
        <v>7</v>
      </c>
      <c r="M20" t="s">
        <v>32</v>
      </c>
      <c r="N20">
        <v>22.61</v>
      </c>
      <c r="O20">
        <f>AVERAGE(N20)</f>
        <v>22.61</v>
      </c>
      <c r="P20">
        <f>O20-G13</f>
        <v>0.84999999999999787</v>
      </c>
      <c r="Q20">
        <f>2^-P20</f>
        <v>0.55478473603392331</v>
      </c>
      <c r="R20">
        <f>Q20/Q17</f>
        <v>1.3195079107728993</v>
      </c>
      <c r="S20" t="s">
        <v>26</v>
      </c>
      <c r="T20" s="1">
        <f>AVERAGE(T17:T19)</f>
        <v>0.3178839820394605</v>
      </c>
      <c r="U20" s="1">
        <f>AVERAGE(U17:U19)</f>
        <v>0.54178049407656526</v>
      </c>
      <c r="V20" s="1">
        <f>AVERAGE(V17:V19)</f>
        <v>1</v>
      </c>
      <c r="W20" s="1">
        <f>AVERAGE(W17:W19)</f>
        <v>1.7522505007983895</v>
      </c>
    </row>
    <row r="21" spans="1:23" x14ac:dyDescent="0.2">
      <c r="I21" t="s">
        <v>33</v>
      </c>
      <c r="J21" t="s">
        <v>5</v>
      </c>
      <c r="L21" t="s">
        <v>7</v>
      </c>
      <c r="M21" t="s">
        <v>32</v>
      </c>
      <c r="N21">
        <v>22.88</v>
      </c>
      <c r="S21" t="s">
        <v>29</v>
      </c>
      <c r="T21" s="1">
        <f>STDEV(T17:T19)</f>
        <v>0.13856931180527993</v>
      </c>
      <c r="U21" s="1">
        <f>STDEV(U17:U19)</f>
        <v>0.2358163504283024</v>
      </c>
      <c r="V21" s="1">
        <f>STDEV(V17:V19)</f>
        <v>0</v>
      </c>
      <c r="W21" s="1">
        <f>STDEV(W17:W19)</f>
        <v>0.38740824965347148</v>
      </c>
    </row>
    <row r="22" spans="1:23" x14ac:dyDescent="0.2">
      <c r="I22" t="s">
        <v>33</v>
      </c>
      <c r="J22" t="s">
        <v>5</v>
      </c>
      <c r="L22" t="s">
        <v>7</v>
      </c>
      <c r="M22" t="s">
        <v>32</v>
      </c>
      <c r="N22">
        <v>22.74</v>
      </c>
      <c r="T22" s="1"/>
      <c r="U22" s="1"/>
      <c r="V22" s="1"/>
      <c r="W22" s="1"/>
    </row>
    <row r="23" spans="1:23" x14ac:dyDescent="0.2">
      <c r="T23" s="1" t="s">
        <v>34</v>
      </c>
      <c r="U23" s="1"/>
      <c r="V23" s="1"/>
      <c r="W23" s="1"/>
    </row>
    <row r="24" spans="1:23" x14ac:dyDescent="0.2">
      <c r="S24" t="s">
        <v>15</v>
      </c>
      <c r="T24" s="1">
        <v>0.33063927259082043</v>
      </c>
      <c r="U24" s="1">
        <v>0.17636831839194331</v>
      </c>
      <c r="V24" s="25">
        <v>1</v>
      </c>
      <c r="W24" s="25">
        <f>U24/T24</f>
        <v>0.53341612147267903</v>
      </c>
    </row>
    <row r="25" spans="1:23" x14ac:dyDescent="0.2">
      <c r="A25" t="s">
        <v>35</v>
      </c>
      <c r="S25" t="s">
        <v>18</v>
      </c>
      <c r="T25" s="1">
        <v>0.60569776792741925</v>
      </c>
      <c r="U25" s="1">
        <v>0.45586124427910851</v>
      </c>
      <c r="V25" s="25">
        <v>1</v>
      </c>
      <c r="W25" s="25">
        <f t="shared" ref="W25:W26" si="0">U25/T25</f>
        <v>0.75262163477831134</v>
      </c>
    </row>
    <row r="26" spans="1:23" x14ac:dyDescent="0.2">
      <c r="A26" t="s">
        <v>4</v>
      </c>
      <c r="B26" t="s">
        <v>5</v>
      </c>
      <c r="C26" t="s">
        <v>36</v>
      </c>
      <c r="D26" t="s">
        <v>7</v>
      </c>
      <c r="E26" t="s">
        <v>8</v>
      </c>
      <c r="F26">
        <v>20.453431540330499</v>
      </c>
      <c r="G26">
        <v>20.367089849060164</v>
      </c>
      <c r="I26" t="s">
        <v>9</v>
      </c>
      <c r="J26" t="s">
        <v>5</v>
      </c>
      <c r="K26" t="s">
        <v>36</v>
      </c>
      <c r="L26" t="s">
        <v>7</v>
      </c>
      <c r="M26" t="s">
        <v>10</v>
      </c>
      <c r="N26">
        <v>25.654954698050599</v>
      </c>
      <c r="O26">
        <v>25.591316305807169</v>
      </c>
      <c r="P26">
        <f>O26-G26</f>
        <v>5.2242264567470045</v>
      </c>
      <c r="Q26">
        <f>2^-P26</f>
        <v>2.6751684407955379E-2</v>
      </c>
      <c r="S26" t="s">
        <v>23</v>
      </c>
      <c r="T26" s="1">
        <v>0.30707649683883459</v>
      </c>
      <c r="U26" s="1">
        <v>0.12299458168851374</v>
      </c>
      <c r="V26" s="25">
        <v>1</v>
      </c>
      <c r="W26" s="25">
        <f t="shared" si="0"/>
        <v>0.40053401336366673</v>
      </c>
    </row>
    <row r="27" spans="1:23" x14ac:dyDescent="0.2">
      <c r="A27" t="s">
        <v>13</v>
      </c>
      <c r="B27" t="s">
        <v>5</v>
      </c>
      <c r="C27" t="s">
        <v>36</v>
      </c>
      <c r="D27" t="s">
        <v>7</v>
      </c>
      <c r="E27" t="s">
        <v>8</v>
      </c>
      <c r="F27">
        <v>20.378137479676202</v>
      </c>
      <c r="I27" t="s">
        <v>14</v>
      </c>
      <c r="J27" t="s">
        <v>5</v>
      </c>
      <c r="K27" t="s">
        <v>36</v>
      </c>
      <c r="L27" t="s">
        <v>7</v>
      </c>
      <c r="M27" t="s">
        <v>10</v>
      </c>
      <c r="N27">
        <v>25.648549349547</v>
      </c>
      <c r="S27" t="s">
        <v>26</v>
      </c>
      <c r="T27" s="1">
        <f>AVERAGE(T24:T26)</f>
        <v>0.41447117911902476</v>
      </c>
      <c r="U27" s="1">
        <f>AVERAGE(U24:U26)</f>
        <v>0.25174138145318853</v>
      </c>
      <c r="V27" s="1"/>
      <c r="W27" s="1"/>
    </row>
    <row r="28" spans="1:23" x14ac:dyDescent="0.2">
      <c r="A28" t="s">
        <v>16</v>
      </c>
      <c r="B28" t="s">
        <v>5</v>
      </c>
      <c r="C28" t="s">
        <v>36</v>
      </c>
      <c r="D28" t="s">
        <v>7</v>
      </c>
      <c r="E28" t="s">
        <v>8</v>
      </c>
      <c r="F28">
        <v>20.2697005271738</v>
      </c>
      <c r="I28" t="s">
        <v>17</v>
      </c>
      <c r="J28" t="s">
        <v>5</v>
      </c>
      <c r="K28" t="s">
        <v>36</v>
      </c>
      <c r="L28" t="s">
        <v>7</v>
      </c>
      <c r="M28" t="s">
        <v>10</v>
      </c>
      <c r="N28">
        <v>25.470444869823901</v>
      </c>
      <c r="S28" t="s">
        <v>29</v>
      </c>
    </row>
    <row r="29" spans="1:23" x14ac:dyDescent="0.2">
      <c r="A29" t="s">
        <v>19</v>
      </c>
      <c r="B29" t="s">
        <v>5</v>
      </c>
      <c r="C29" t="s">
        <v>37</v>
      </c>
      <c r="D29" t="s">
        <v>20</v>
      </c>
      <c r="E29" t="s">
        <v>8</v>
      </c>
      <c r="F29">
        <v>21.104415124848099</v>
      </c>
      <c r="G29">
        <v>21.0911431463432</v>
      </c>
      <c r="I29" t="s">
        <v>21</v>
      </c>
      <c r="J29" t="s">
        <v>5</v>
      </c>
      <c r="K29" t="s">
        <v>37</v>
      </c>
      <c r="L29" t="s">
        <v>22</v>
      </c>
      <c r="M29" t="s">
        <v>10</v>
      </c>
      <c r="N29">
        <v>27.6544367757052</v>
      </c>
      <c r="O29">
        <v>27.785530978686001</v>
      </c>
      <c r="P29">
        <f>O29-G29</f>
        <v>6.6943878323428017</v>
      </c>
      <c r="Q29">
        <f>2^-P29</f>
        <v>9.6558044064113703E-3</v>
      </c>
      <c r="R29" s="2">
        <f>Q29/Q26</f>
        <v>0.36094192272767467</v>
      </c>
    </row>
    <row r="30" spans="1:23" x14ac:dyDescent="0.2">
      <c r="A30" t="s">
        <v>24</v>
      </c>
      <c r="B30" t="s">
        <v>5</v>
      </c>
      <c r="C30" t="s">
        <v>37</v>
      </c>
      <c r="D30" t="s">
        <v>20</v>
      </c>
      <c r="E30" t="s">
        <v>8</v>
      </c>
      <c r="F30">
        <v>21.0813390080856</v>
      </c>
      <c r="I30" t="s">
        <v>25</v>
      </c>
      <c r="J30" t="s">
        <v>5</v>
      </c>
      <c r="K30" t="s">
        <v>37</v>
      </c>
      <c r="L30" t="s">
        <v>22</v>
      </c>
      <c r="M30" t="s">
        <v>10</v>
      </c>
      <c r="N30">
        <v>27.884960135737501</v>
      </c>
    </row>
    <row r="31" spans="1:23" x14ac:dyDescent="0.2">
      <c r="A31" t="s">
        <v>27</v>
      </c>
      <c r="B31" t="s">
        <v>5</v>
      </c>
      <c r="C31" t="s">
        <v>37</v>
      </c>
      <c r="D31" t="s">
        <v>20</v>
      </c>
      <c r="E31" t="s">
        <v>8</v>
      </c>
      <c r="F31">
        <v>21.0876753060959</v>
      </c>
      <c r="I31" t="s">
        <v>28</v>
      </c>
      <c r="J31" t="s">
        <v>5</v>
      </c>
      <c r="K31" t="s">
        <v>37</v>
      </c>
      <c r="L31" t="s">
        <v>22</v>
      </c>
      <c r="M31" t="s">
        <v>10</v>
      </c>
      <c r="N31">
        <v>27.817196024615299</v>
      </c>
    </row>
    <row r="33" spans="1:18" x14ac:dyDescent="0.2">
      <c r="I33" t="s">
        <v>36</v>
      </c>
      <c r="J33" t="s">
        <v>5</v>
      </c>
      <c r="L33" t="s">
        <v>7</v>
      </c>
      <c r="M33" t="s">
        <v>32</v>
      </c>
      <c r="N33">
        <v>21.76</v>
      </c>
      <c r="O33">
        <f>AVERAGE(N33:N35)</f>
        <v>21.790000000000003</v>
      </c>
      <c r="P33">
        <f>O33-G26</f>
        <v>1.4229101509398383</v>
      </c>
      <c r="Q33">
        <f>2^-P33</f>
        <v>0.37295923333698217</v>
      </c>
    </row>
    <row r="34" spans="1:18" x14ac:dyDescent="0.2">
      <c r="I34" t="s">
        <v>36</v>
      </c>
      <c r="J34" t="s">
        <v>5</v>
      </c>
      <c r="L34" t="s">
        <v>7</v>
      </c>
      <c r="M34" t="s">
        <v>32</v>
      </c>
      <c r="N34">
        <v>21.71</v>
      </c>
    </row>
    <row r="35" spans="1:18" x14ac:dyDescent="0.2">
      <c r="I35" t="s">
        <v>36</v>
      </c>
      <c r="J35" t="s">
        <v>5</v>
      </c>
      <c r="L35" t="s">
        <v>7</v>
      </c>
      <c r="M35" t="s">
        <v>32</v>
      </c>
      <c r="N35">
        <v>21.9</v>
      </c>
    </row>
    <row r="36" spans="1:18" x14ac:dyDescent="0.2">
      <c r="I36" t="s">
        <v>37</v>
      </c>
      <c r="J36" t="s">
        <v>5</v>
      </c>
      <c r="L36" t="s">
        <v>7</v>
      </c>
      <c r="M36" t="s">
        <v>32</v>
      </c>
      <c r="N36">
        <v>21.37</v>
      </c>
      <c r="O36">
        <f>AVERAGE(N36:N38)</f>
        <v>21.466666666666669</v>
      </c>
      <c r="P36">
        <f>O36-G29</f>
        <v>0.37552352032346903</v>
      </c>
      <c r="Q36">
        <f>2^-P36</f>
        <v>0.77082564732889858</v>
      </c>
      <c r="R36">
        <f>Q36/Q33</f>
        <v>2.0667825821929169</v>
      </c>
    </row>
    <row r="37" spans="1:18" x14ac:dyDescent="0.2">
      <c r="I37" t="s">
        <v>37</v>
      </c>
      <c r="J37" t="s">
        <v>5</v>
      </c>
      <c r="L37" t="s">
        <v>7</v>
      </c>
      <c r="M37" t="s">
        <v>32</v>
      </c>
      <c r="N37">
        <v>21.47</v>
      </c>
    </row>
    <row r="38" spans="1:18" x14ac:dyDescent="0.2">
      <c r="I38" t="s">
        <v>37</v>
      </c>
      <c r="J38" t="s">
        <v>5</v>
      </c>
      <c r="L38" t="s">
        <v>7</v>
      </c>
      <c r="M38" t="s">
        <v>32</v>
      </c>
      <c r="N38">
        <v>21.56</v>
      </c>
    </row>
    <row r="41" spans="1:18" x14ac:dyDescent="0.2">
      <c r="A41" t="s">
        <v>38</v>
      </c>
    </row>
    <row r="42" spans="1:18" x14ac:dyDescent="0.2">
      <c r="A42" t="s">
        <v>4</v>
      </c>
      <c r="B42" t="s">
        <v>5</v>
      </c>
      <c r="C42" t="s">
        <v>39</v>
      </c>
      <c r="D42" t="s">
        <v>7</v>
      </c>
      <c r="E42" t="s">
        <v>8</v>
      </c>
      <c r="F42">
        <v>20.527861152705899</v>
      </c>
      <c r="G42">
        <v>20.495013458905966</v>
      </c>
      <c r="I42" t="s">
        <v>40</v>
      </c>
      <c r="J42" t="s">
        <v>5</v>
      </c>
      <c r="K42" t="s">
        <v>39</v>
      </c>
      <c r="L42" t="s">
        <v>7</v>
      </c>
      <c r="M42" t="s">
        <v>10</v>
      </c>
      <c r="N42">
        <v>29.281208258126998</v>
      </c>
      <c r="O42">
        <v>29.819165707166164</v>
      </c>
      <c r="P42">
        <f>O42-G42</f>
        <v>9.324152248260198</v>
      </c>
      <c r="Q42">
        <f>2^-P42</f>
        <v>1.5600930033070402E-3</v>
      </c>
    </row>
    <row r="43" spans="1:18" x14ac:dyDescent="0.2">
      <c r="A43" t="s">
        <v>13</v>
      </c>
      <c r="B43" t="s">
        <v>5</v>
      </c>
      <c r="C43" t="s">
        <v>39</v>
      </c>
      <c r="D43" t="s">
        <v>7</v>
      </c>
      <c r="E43" t="s">
        <v>8</v>
      </c>
      <c r="F43">
        <v>20.5487168513569</v>
      </c>
      <c r="I43" t="s">
        <v>41</v>
      </c>
      <c r="J43" t="s">
        <v>5</v>
      </c>
      <c r="K43" t="s">
        <v>39</v>
      </c>
      <c r="L43" t="s">
        <v>7</v>
      </c>
      <c r="M43" t="s">
        <v>10</v>
      </c>
      <c r="N43">
        <v>30.838509778155299</v>
      </c>
    </row>
    <row r="44" spans="1:18" x14ac:dyDescent="0.2">
      <c r="A44" t="s">
        <v>16</v>
      </c>
      <c r="B44" t="s">
        <v>5</v>
      </c>
      <c r="C44" t="s">
        <v>39</v>
      </c>
      <c r="D44" t="s">
        <v>7</v>
      </c>
      <c r="E44" t="s">
        <v>8</v>
      </c>
      <c r="F44">
        <v>20.408462372655102</v>
      </c>
      <c r="I44" t="s">
        <v>42</v>
      </c>
      <c r="J44" t="s">
        <v>5</v>
      </c>
      <c r="K44" t="s">
        <v>39</v>
      </c>
      <c r="L44" t="s">
        <v>7</v>
      </c>
      <c r="M44" t="s">
        <v>10</v>
      </c>
      <c r="N44">
        <v>29.337779085216201</v>
      </c>
    </row>
    <row r="45" spans="1:18" x14ac:dyDescent="0.2">
      <c r="A45" t="s">
        <v>19</v>
      </c>
      <c r="B45" t="s">
        <v>5</v>
      </c>
      <c r="C45" t="s">
        <v>43</v>
      </c>
      <c r="D45" t="s">
        <v>20</v>
      </c>
      <c r="E45" t="s">
        <v>8</v>
      </c>
      <c r="F45">
        <v>20.9640478327787</v>
      </c>
      <c r="G45">
        <v>20.968407351504567</v>
      </c>
      <c r="I45" t="s">
        <v>44</v>
      </c>
      <c r="J45" t="s">
        <v>5</v>
      </c>
      <c r="K45" t="s">
        <v>43</v>
      </c>
      <c r="L45" t="s">
        <v>22</v>
      </c>
      <c r="M45" t="s">
        <v>10</v>
      </c>
      <c r="N45">
        <v>31.2513701113816</v>
      </c>
      <c r="O45">
        <v>30.8941356695431</v>
      </c>
      <c r="P45">
        <f>O45-G45</f>
        <v>9.9257283180385336</v>
      </c>
      <c r="Q45">
        <f>2^-P45</f>
        <v>1.0281537111596997E-3</v>
      </c>
      <c r="R45" s="2">
        <f>Q45/Q42</f>
        <v>0.6590336018303069</v>
      </c>
    </row>
    <row r="46" spans="1:18" x14ac:dyDescent="0.2">
      <c r="A46" t="s">
        <v>24</v>
      </c>
      <c r="B46" t="s">
        <v>5</v>
      </c>
      <c r="C46" t="s">
        <v>43</v>
      </c>
      <c r="D46" t="s">
        <v>20</v>
      </c>
      <c r="E46" t="s">
        <v>8</v>
      </c>
      <c r="F46">
        <v>21.076083246883499</v>
      </c>
      <c r="I46" t="s">
        <v>45</v>
      </c>
      <c r="J46" t="s">
        <v>5</v>
      </c>
      <c r="K46" t="s">
        <v>43</v>
      </c>
      <c r="L46" t="s">
        <v>22</v>
      </c>
      <c r="M46" t="s">
        <v>10</v>
      </c>
      <c r="N46">
        <v>30.702226355033599</v>
      </c>
    </row>
    <row r="47" spans="1:18" x14ac:dyDescent="0.2">
      <c r="A47" t="s">
        <v>27</v>
      </c>
      <c r="B47" t="s">
        <v>5</v>
      </c>
      <c r="C47" t="s">
        <v>43</v>
      </c>
      <c r="D47" t="s">
        <v>20</v>
      </c>
      <c r="E47" t="s">
        <v>8</v>
      </c>
      <c r="F47">
        <v>20.865090974851501</v>
      </c>
      <c r="I47" t="s">
        <v>46</v>
      </c>
      <c r="J47" t="s">
        <v>5</v>
      </c>
      <c r="K47" t="s">
        <v>43</v>
      </c>
      <c r="L47" t="s">
        <v>22</v>
      </c>
      <c r="M47" t="s">
        <v>10</v>
      </c>
      <c r="N47">
        <v>30.728810542214099</v>
      </c>
    </row>
    <row r="49" spans="9:23" x14ac:dyDescent="0.2">
      <c r="I49" t="s">
        <v>43</v>
      </c>
      <c r="J49" t="s">
        <v>5</v>
      </c>
      <c r="L49" t="s">
        <v>7</v>
      </c>
      <c r="M49" t="s">
        <v>32</v>
      </c>
      <c r="N49">
        <v>22.61</v>
      </c>
      <c r="O49">
        <f>AVERAGE(N49:N51)</f>
        <v>22.706666666666667</v>
      </c>
      <c r="P49">
        <v>1.7382593151621002</v>
      </c>
      <c r="T49">
        <v>23.136666666666667</v>
      </c>
      <c r="U49">
        <f>T49-G42</f>
        <v>2.6416532077607009</v>
      </c>
      <c r="V49">
        <f>2^-U49</f>
        <v>0.16024450515454311</v>
      </c>
    </row>
    <row r="50" spans="9:23" x14ac:dyDescent="0.2">
      <c r="I50" t="s">
        <v>43</v>
      </c>
      <c r="J50" t="s">
        <v>5</v>
      </c>
      <c r="L50" t="s">
        <v>7</v>
      </c>
      <c r="M50" t="s">
        <v>32</v>
      </c>
      <c r="N50">
        <v>22.78</v>
      </c>
    </row>
    <row r="51" spans="9:23" x14ac:dyDescent="0.2">
      <c r="I51" t="s">
        <v>43</v>
      </c>
      <c r="J51" t="s">
        <v>5</v>
      </c>
      <c r="L51" t="s">
        <v>7</v>
      </c>
      <c r="M51" t="s">
        <v>32</v>
      </c>
      <c r="N51">
        <v>22.73</v>
      </c>
    </row>
    <row r="52" spans="9:23" x14ac:dyDescent="0.2">
      <c r="I52" t="s">
        <v>39</v>
      </c>
      <c r="J52" t="s">
        <v>5</v>
      </c>
      <c r="L52" t="s">
        <v>7</v>
      </c>
      <c r="M52" t="s">
        <v>32</v>
      </c>
      <c r="N52">
        <v>23.04</v>
      </c>
      <c r="O52">
        <f>AVERAGE(N52:N54)</f>
        <v>23.136666666666667</v>
      </c>
      <c r="P52">
        <v>2.6416532077607009</v>
      </c>
      <c r="T52">
        <v>22.706666666666667</v>
      </c>
      <c r="U52">
        <f>T52-G45</f>
        <v>1.7382593151621002</v>
      </c>
      <c r="V52">
        <f>2^-U52</f>
        <v>0.29973109886687371</v>
      </c>
      <c r="W52">
        <f>V52/V49</f>
        <v>1.8704610094293521</v>
      </c>
    </row>
    <row r="53" spans="9:23" x14ac:dyDescent="0.2">
      <c r="I53" t="s">
        <v>39</v>
      </c>
      <c r="J53" t="s">
        <v>5</v>
      </c>
      <c r="L53" t="s">
        <v>7</v>
      </c>
      <c r="M53" t="s">
        <v>32</v>
      </c>
      <c r="N53">
        <v>23.13</v>
      </c>
    </row>
    <row r="54" spans="9:23" x14ac:dyDescent="0.2">
      <c r="I54" t="s">
        <v>39</v>
      </c>
      <c r="J54" t="s">
        <v>5</v>
      </c>
      <c r="L54" t="s">
        <v>7</v>
      </c>
      <c r="M54" t="s">
        <v>32</v>
      </c>
      <c r="N54">
        <v>23.24</v>
      </c>
    </row>
    <row r="55" spans="9:23" x14ac:dyDescent="0.2">
      <c r="I55" s="3"/>
    </row>
    <row r="57" spans="9:23" x14ac:dyDescent="0.2">
      <c r="I57" s="3"/>
    </row>
    <row r="76" spans="1:21" x14ac:dyDescent="0.2">
      <c r="A76" t="s">
        <v>47</v>
      </c>
      <c r="B76" t="s">
        <v>5</v>
      </c>
      <c r="C76" t="s">
        <v>36</v>
      </c>
      <c r="D76" t="s">
        <v>7</v>
      </c>
      <c r="E76" t="s">
        <v>48</v>
      </c>
      <c r="F76">
        <v>21.200581390318501</v>
      </c>
      <c r="H76">
        <v>21.089913506572834</v>
      </c>
      <c r="I76">
        <v>0.11335919930365337</v>
      </c>
      <c r="J76" t="s">
        <v>4</v>
      </c>
      <c r="K76" t="s">
        <v>5</v>
      </c>
      <c r="L76" t="s">
        <v>36</v>
      </c>
      <c r="M76" t="s">
        <v>7</v>
      </c>
      <c r="N76" t="s">
        <v>8</v>
      </c>
      <c r="O76">
        <v>20.453431540330499</v>
      </c>
      <c r="P76">
        <v>20.367089849060164</v>
      </c>
      <c r="Q76">
        <v>9.2362378193548103E-2</v>
      </c>
      <c r="S76">
        <f>H76-P76</f>
        <v>0.72282365751267008</v>
      </c>
      <c r="T76">
        <f>2^-S76</f>
        <v>0.60591038690201238</v>
      </c>
      <c r="U76">
        <v>1</v>
      </c>
    </row>
    <row r="77" spans="1:21" x14ac:dyDescent="0.2">
      <c r="A77" t="s">
        <v>49</v>
      </c>
      <c r="B77" t="s">
        <v>5</v>
      </c>
      <c r="C77" t="s">
        <v>36</v>
      </c>
      <c r="D77" t="s">
        <v>7</v>
      </c>
      <c r="E77" t="s">
        <v>48</v>
      </c>
      <c r="F77">
        <v>20.9740421985762</v>
      </c>
      <c r="J77" t="s">
        <v>13</v>
      </c>
      <c r="K77" t="s">
        <v>5</v>
      </c>
      <c r="L77" t="s">
        <v>36</v>
      </c>
      <c r="M77" t="s">
        <v>7</v>
      </c>
      <c r="N77" t="s">
        <v>8</v>
      </c>
      <c r="O77">
        <v>20.378137479676202</v>
      </c>
    </row>
    <row r="78" spans="1:21" x14ac:dyDescent="0.2">
      <c r="A78" t="s">
        <v>50</v>
      </c>
      <c r="B78" t="s">
        <v>5</v>
      </c>
      <c r="C78" t="s">
        <v>36</v>
      </c>
      <c r="D78" t="s">
        <v>7</v>
      </c>
      <c r="E78" t="s">
        <v>48</v>
      </c>
      <c r="F78">
        <v>21.095116930823799</v>
      </c>
      <c r="J78" t="s">
        <v>16</v>
      </c>
      <c r="K78" t="s">
        <v>5</v>
      </c>
      <c r="L78" t="s">
        <v>36</v>
      </c>
      <c r="M78" t="s">
        <v>7</v>
      </c>
      <c r="N78" t="s">
        <v>8</v>
      </c>
      <c r="O78">
        <v>20.2697005271738</v>
      </c>
    </row>
    <row r="79" spans="1:21" x14ac:dyDescent="0.2">
      <c r="A79" t="s">
        <v>51</v>
      </c>
      <c r="B79" t="s">
        <v>5</v>
      </c>
      <c r="C79" t="s">
        <v>37</v>
      </c>
      <c r="D79" t="s">
        <v>22</v>
      </c>
      <c r="E79" t="s">
        <v>48</v>
      </c>
      <c r="F79">
        <v>22.1701634763972</v>
      </c>
      <c r="H79">
        <v>22.221230096869835</v>
      </c>
      <c r="I79">
        <v>7.5875099036973231E-2</v>
      </c>
      <c r="J79" t="s">
        <v>19</v>
      </c>
      <c r="K79" t="s">
        <v>5</v>
      </c>
      <c r="L79" t="s">
        <v>37</v>
      </c>
      <c r="M79" t="s">
        <v>20</v>
      </c>
      <c r="N79" t="s">
        <v>8</v>
      </c>
      <c r="O79">
        <v>21.104415124848099</v>
      </c>
      <c r="P79">
        <v>21.0911431463432</v>
      </c>
      <c r="Q79">
        <v>1.1922509307806186E-2</v>
      </c>
      <c r="S79">
        <f>H79-P79</f>
        <v>1.1300869505266355</v>
      </c>
      <c r="T79">
        <f>2^-S79</f>
        <v>0.45688818785658314</v>
      </c>
      <c r="U79">
        <f>T79/T76</f>
        <v>0.75405241060914663</v>
      </c>
    </row>
    <row r="80" spans="1:21" x14ac:dyDescent="0.2">
      <c r="A80" t="s">
        <v>52</v>
      </c>
      <c r="B80" t="s">
        <v>5</v>
      </c>
      <c r="C80" t="s">
        <v>37</v>
      </c>
      <c r="D80" t="s">
        <v>22</v>
      </c>
      <c r="E80" t="s">
        <v>48</v>
      </c>
      <c r="F80">
        <v>22.185109689789201</v>
      </c>
      <c r="J80" t="s">
        <v>24</v>
      </c>
      <c r="K80" t="s">
        <v>5</v>
      </c>
      <c r="L80" t="s">
        <v>37</v>
      </c>
      <c r="M80" t="s">
        <v>20</v>
      </c>
      <c r="N80" t="s">
        <v>8</v>
      </c>
      <c r="O80">
        <v>21.0813390080856</v>
      </c>
    </row>
    <row r="81" spans="1:24" x14ac:dyDescent="0.2">
      <c r="A81" t="s">
        <v>53</v>
      </c>
      <c r="B81" t="s">
        <v>5</v>
      </c>
      <c r="C81" t="s">
        <v>37</v>
      </c>
      <c r="D81" t="s">
        <v>22</v>
      </c>
      <c r="E81" t="s">
        <v>48</v>
      </c>
      <c r="F81">
        <v>22.308417124423102</v>
      </c>
      <c r="J81" t="s">
        <v>27</v>
      </c>
      <c r="K81" t="s">
        <v>5</v>
      </c>
      <c r="L81" t="s">
        <v>37</v>
      </c>
      <c r="M81" t="s">
        <v>20</v>
      </c>
      <c r="N81" t="s">
        <v>8</v>
      </c>
      <c r="O81">
        <v>21.0876753060959</v>
      </c>
    </row>
    <row r="82" spans="1:24" x14ac:dyDescent="0.2">
      <c r="A82" t="s">
        <v>54</v>
      </c>
      <c r="B82" t="s">
        <v>5</v>
      </c>
      <c r="C82" t="s">
        <v>39</v>
      </c>
      <c r="D82" t="s">
        <v>7</v>
      </c>
      <c r="E82" t="s">
        <v>48</v>
      </c>
      <c r="F82">
        <v>22.278485492824501</v>
      </c>
      <c r="H82">
        <v>22.199075453923371</v>
      </c>
      <c r="I82">
        <v>8.699797745056545E-2</v>
      </c>
      <c r="J82" t="s">
        <v>4</v>
      </c>
      <c r="K82" t="s">
        <v>5</v>
      </c>
      <c r="L82" t="s">
        <v>39</v>
      </c>
      <c r="M82" t="s">
        <v>7</v>
      </c>
      <c r="N82" t="s">
        <v>8</v>
      </c>
      <c r="O82">
        <v>20.527861152705899</v>
      </c>
      <c r="P82">
        <v>20.495013458905966</v>
      </c>
      <c r="Q82">
        <v>7.5677327780246745E-2</v>
      </c>
      <c r="S82">
        <f>H82-P82</f>
        <v>1.7040619950174047</v>
      </c>
      <c r="T82">
        <f>2^-S82</f>
        <v>0.30692073179851614</v>
      </c>
      <c r="U82">
        <v>1</v>
      </c>
      <c r="X82">
        <v>0.75405241060914663</v>
      </c>
    </row>
    <row r="83" spans="1:24" x14ac:dyDescent="0.2">
      <c r="A83" t="s">
        <v>55</v>
      </c>
      <c r="B83" t="s">
        <v>5</v>
      </c>
      <c r="C83" t="s">
        <v>39</v>
      </c>
      <c r="D83" t="s">
        <v>7</v>
      </c>
      <c r="E83" t="s">
        <v>48</v>
      </c>
      <c r="F83">
        <v>22.106086455907199</v>
      </c>
      <c r="J83" t="s">
        <v>13</v>
      </c>
      <c r="K83" t="s">
        <v>5</v>
      </c>
      <c r="L83" t="s">
        <v>39</v>
      </c>
      <c r="M83" t="s">
        <v>7</v>
      </c>
      <c r="N83" t="s">
        <v>8</v>
      </c>
      <c r="O83">
        <v>20.5487168513569</v>
      </c>
      <c r="X83">
        <v>0.40038586640229212</v>
      </c>
    </row>
    <row r="84" spans="1:24" x14ac:dyDescent="0.2">
      <c r="A84" t="s">
        <v>56</v>
      </c>
      <c r="B84" t="s">
        <v>5</v>
      </c>
      <c r="C84" t="s">
        <v>39</v>
      </c>
      <c r="D84" t="s">
        <v>7</v>
      </c>
      <c r="E84" t="s">
        <v>48</v>
      </c>
      <c r="F84">
        <v>22.2126544130384</v>
      </c>
      <c r="J84" t="s">
        <v>16</v>
      </c>
      <c r="K84" t="s">
        <v>5</v>
      </c>
      <c r="L84" t="s">
        <v>39</v>
      </c>
      <c r="M84" t="s">
        <v>7</v>
      </c>
      <c r="N84" t="s">
        <v>8</v>
      </c>
      <c r="O84">
        <v>20.408462372655102</v>
      </c>
      <c r="X84">
        <v>0.53308420992117767</v>
      </c>
    </row>
    <row r="85" spans="1:24" x14ac:dyDescent="0.2">
      <c r="A85" t="s">
        <v>57</v>
      </c>
      <c r="B85" t="s">
        <v>5</v>
      </c>
      <c r="C85" t="s">
        <v>43</v>
      </c>
      <c r="D85" t="s">
        <v>22</v>
      </c>
      <c r="E85" t="s">
        <v>48</v>
      </c>
      <c r="F85">
        <v>24.010998623348499</v>
      </c>
      <c r="H85">
        <v>23.993006393387301</v>
      </c>
      <c r="I85">
        <v>0.10554800783481218</v>
      </c>
      <c r="J85" t="s">
        <v>19</v>
      </c>
      <c r="K85" t="s">
        <v>5</v>
      </c>
      <c r="L85" t="s">
        <v>43</v>
      </c>
      <c r="M85" t="s">
        <v>20</v>
      </c>
      <c r="N85" t="s">
        <v>8</v>
      </c>
      <c r="O85">
        <v>20.9640478327787</v>
      </c>
      <c r="P85">
        <v>20.968407351504567</v>
      </c>
      <c r="Q85">
        <v>0.10556367162498202</v>
      </c>
      <c r="S85">
        <f>H85-P85</f>
        <v>3.024599041882734</v>
      </c>
      <c r="T85">
        <f>2^-S85</f>
        <v>0.12288672311797441</v>
      </c>
      <c r="U85">
        <f>T85/T82</f>
        <v>0.40038586640229212</v>
      </c>
    </row>
    <row r="86" spans="1:24" x14ac:dyDescent="0.2">
      <c r="A86" t="s">
        <v>58</v>
      </c>
      <c r="B86" t="s">
        <v>5</v>
      </c>
      <c r="C86" t="s">
        <v>43</v>
      </c>
      <c r="D86" t="s">
        <v>22</v>
      </c>
      <c r="E86" t="s">
        <v>48</v>
      </c>
      <c r="F86">
        <v>23.8796187476024</v>
      </c>
      <c r="J86" t="s">
        <v>24</v>
      </c>
      <c r="K86" t="s">
        <v>5</v>
      </c>
      <c r="L86" t="s">
        <v>43</v>
      </c>
      <c r="M86" t="s">
        <v>20</v>
      </c>
      <c r="N86" t="s">
        <v>8</v>
      </c>
      <c r="O86">
        <v>21.076083246883499</v>
      </c>
    </row>
    <row r="87" spans="1:24" x14ac:dyDescent="0.2">
      <c r="A87" t="s">
        <v>59</v>
      </c>
      <c r="B87" t="s">
        <v>5</v>
      </c>
      <c r="C87" t="s">
        <v>43</v>
      </c>
      <c r="D87" t="s">
        <v>22</v>
      </c>
      <c r="E87" t="s">
        <v>48</v>
      </c>
      <c r="F87">
        <v>24.088401809211</v>
      </c>
      <c r="J87" t="s">
        <v>27</v>
      </c>
      <c r="K87" t="s">
        <v>5</v>
      </c>
      <c r="L87" t="s">
        <v>43</v>
      </c>
      <c r="M87" t="s">
        <v>20</v>
      </c>
      <c r="N87" t="s">
        <v>8</v>
      </c>
      <c r="O87">
        <v>20.865090974851501</v>
      </c>
    </row>
    <row r="88" spans="1:24" x14ac:dyDescent="0.2">
      <c r="A88" s="4" t="s">
        <v>60</v>
      </c>
      <c r="B88" s="4" t="s">
        <v>5</v>
      </c>
      <c r="C88" s="5" t="s">
        <v>6</v>
      </c>
      <c r="D88" s="4" t="s">
        <v>7</v>
      </c>
      <c r="E88" s="5" t="s">
        <v>48</v>
      </c>
      <c r="F88" s="6">
        <v>23.552112063183898</v>
      </c>
      <c r="G88" s="7"/>
      <c r="H88" s="8">
        <v>23.590939289471866</v>
      </c>
      <c r="I88" s="9">
        <v>0.29762866493347773</v>
      </c>
      <c r="J88" s="4" t="s">
        <v>4</v>
      </c>
      <c r="K88" s="4" t="s">
        <v>5</v>
      </c>
      <c r="L88" s="10" t="s">
        <v>6</v>
      </c>
      <c r="M88" s="4" t="s">
        <v>7</v>
      </c>
      <c r="N88" s="5" t="s">
        <v>8</v>
      </c>
      <c r="O88" s="6">
        <v>22.011899405013601</v>
      </c>
      <c r="P88" s="8">
        <v>21.993938355469865</v>
      </c>
      <c r="Q88" s="6">
        <v>3.9511448349756582E-2</v>
      </c>
      <c r="S88" s="11">
        <f>H88-P88</f>
        <v>1.5970009340020006</v>
      </c>
      <c r="T88">
        <f>2^-S88</f>
        <v>0.33056343727852305</v>
      </c>
    </row>
    <row r="89" spans="1:24" x14ac:dyDescent="0.2">
      <c r="A89" s="4" t="s">
        <v>61</v>
      </c>
      <c r="B89" s="4" t="s">
        <v>5</v>
      </c>
      <c r="C89" s="5" t="s">
        <v>6</v>
      </c>
      <c r="D89" s="4" t="s">
        <v>7</v>
      </c>
      <c r="E89" s="5" t="s">
        <v>48</v>
      </c>
      <c r="F89" s="6">
        <v>23.314629793839799</v>
      </c>
      <c r="G89" s="12"/>
      <c r="H89" s="12"/>
      <c r="I89" s="9"/>
      <c r="J89" s="4" t="s">
        <v>13</v>
      </c>
      <c r="K89" s="4" t="s">
        <v>5</v>
      </c>
      <c r="L89" s="10" t="s">
        <v>6</v>
      </c>
      <c r="M89" s="4" t="s">
        <v>7</v>
      </c>
      <c r="N89" s="5" t="s">
        <v>8</v>
      </c>
      <c r="O89" s="6">
        <v>21.948636967889399</v>
      </c>
      <c r="P89" s="8"/>
      <c r="Q89" s="6"/>
    </row>
    <row r="90" spans="1:24" x14ac:dyDescent="0.2">
      <c r="A90" s="4" t="s">
        <v>62</v>
      </c>
      <c r="B90" s="4" t="s">
        <v>5</v>
      </c>
      <c r="C90" s="5" t="s">
        <v>6</v>
      </c>
      <c r="D90" s="4" t="s">
        <v>7</v>
      </c>
      <c r="E90" s="5" t="s">
        <v>48</v>
      </c>
      <c r="F90" s="6">
        <v>23.9060760113919</v>
      </c>
      <c r="G90" s="7"/>
      <c r="H90" s="8"/>
      <c r="I90" s="9"/>
      <c r="J90" s="4" t="s">
        <v>16</v>
      </c>
      <c r="K90" s="4" t="s">
        <v>5</v>
      </c>
      <c r="L90" s="10" t="s">
        <v>6</v>
      </c>
      <c r="M90" s="4" t="s">
        <v>7</v>
      </c>
      <c r="N90" s="5" t="s">
        <v>8</v>
      </c>
      <c r="O90" s="6">
        <v>22.021278693506599</v>
      </c>
      <c r="P90" s="8"/>
      <c r="Q90" s="6"/>
    </row>
    <row r="91" spans="1:24" x14ac:dyDescent="0.2">
      <c r="A91" s="13" t="s">
        <v>63</v>
      </c>
      <c r="B91" s="13" t="s">
        <v>5</v>
      </c>
      <c r="C91" s="14" t="s">
        <v>12</v>
      </c>
      <c r="D91" s="13" t="s">
        <v>64</v>
      </c>
      <c r="E91" s="14" t="s">
        <v>48</v>
      </c>
      <c r="F91" s="15">
        <v>24.2513585017903</v>
      </c>
      <c r="G91" s="12"/>
      <c r="H91" s="8">
        <v>24.268632941653067</v>
      </c>
      <c r="I91" s="16">
        <v>0.10463938867149834</v>
      </c>
      <c r="J91" s="13" t="s">
        <v>19</v>
      </c>
      <c r="K91" s="13" t="s">
        <v>5</v>
      </c>
      <c r="L91" s="17" t="s">
        <v>12</v>
      </c>
      <c r="M91" s="13" t="s">
        <v>20</v>
      </c>
      <c r="N91" s="14" t="s">
        <v>8</v>
      </c>
      <c r="O91" s="15">
        <v>21.7689608096344</v>
      </c>
      <c r="P91" s="8">
        <v>21.764067362520205</v>
      </c>
      <c r="Q91" s="16">
        <v>5.7203876157746872E-2</v>
      </c>
      <c r="S91" s="11">
        <f>H91-P91</f>
        <v>2.504565579132862</v>
      </c>
      <c r="T91">
        <f>2^-S91</f>
        <v>0.17621814879045022</v>
      </c>
      <c r="U91">
        <f>T91/T88</f>
        <v>0.53308420992117767</v>
      </c>
    </row>
    <row r="92" spans="1:24" x14ac:dyDescent="0.2">
      <c r="A92" s="13" t="s">
        <v>65</v>
      </c>
      <c r="B92" s="13" t="s">
        <v>5</v>
      </c>
      <c r="C92" s="14" t="s">
        <v>12</v>
      </c>
      <c r="D92" s="13" t="s">
        <v>64</v>
      </c>
      <c r="E92" s="14" t="s">
        <v>48</v>
      </c>
      <c r="F92" s="15">
        <v>24.173705703602401</v>
      </c>
      <c r="G92" s="7"/>
      <c r="H92" s="8"/>
      <c r="I92" s="16"/>
      <c r="J92" s="13" t="s">
        <v>24</v>
      </c>
      <c r="K92" s="13" t="s">
        <v>5</v>
      </c>
      <c r="L92" s="17" t="s">
        <v>12</v>
      </c>
      <c r="M92" s="13" t="s">
        <v>20</v>
      </c>
      <c r="N92" s="14" t="s">
        <v>8</v>
      </c>
      <c r="O92" s="15">
        <v>21.704573955632899</v>
      </c>
      <c r="P92" s="8"/>
      <c r="Q92" s="16"/>
    </row>
    <row r="93" spans="1:24" x14ac:dyDescent="0.2">
      <c r="A93" s="18" t="s">
        <v>66</v>
      </c>
      <c r="B93" s="18" t="s">
        <v>5</v>
      </c>
      <c r="C93" s="19" t="s">
        <v>12</v>
      </c>
      <c r="D93" s="18" t="s">
        <v>64</v>
      </c>
      <c r="E93" s="19" t="s">
        <v>48</v>
      </c>
      <c r="F93" s="20">
        <v>24.3808346195665</v>
      </c>
      <c r="G93" s="21"/>
      <c r="H93" s="22"/>
      <c r="I93" s="23"/>
      <c r="J93" s="18" t="s">
        <v>27</v>
      </c>
      <c r="K93" s="18" t="s">
        <v>5</v>
      </c>
      <c r="L93" s="24" t="s">
        <v>12</v>
      </c>
      <c r="M93" s="18" t="s">
        <v>20</v>
      </c>
      <c r="N93" s="19" t="s">
        <v>8</v>
      </c>
      <c r="O93" s="20">
        <v>21.818667322293301</v>
      </c>
      <c r="P93" s="22"/>
      <c r="Q93" s="23"/>
    </row>
    <row r="96" spans="1:24" x14ac:dyDescent="0.2">
      <c r="A96" t="s">
        <v>67</v>
      </c>
    </row>
    <row r="98" spans="1:18" x14ac:dyDescent="0.2">
      <c r="A98" t="s">
        <v>68</v>
      </c>
      <c r="H98" t="s">
        <v>69</v>
      </c>
      <c r="N98" t="s">
        <v>70</v>
      </c>
    </row>
    <row r="99" spans="1:18" x14ac:dyDescent="0.2">
      <c r="B99" t="s">
        <v>71</v>
      </c>
      <c r="C99" t="s">
        <v>72</v>
      </c>
      <c r="D99" t="s">
        <v>10</v>
      </c>
      <c r="E99" t="s">
        <v>73</v>
      </c>
      <c r="I99" t="s">
        <v>71</v>
      </c>
      <c r="J99" t="s">
        <v>72</v>
      </c>
      <c r="K99" t="s">
        <v>10</v>
      </c>
      <c r="L99" t="s">
        <v>73</v>
      </c>
      <c r="O99" t="s">
        <v>74</v>
      </c>
      <c r="P99" t="s">
        <v>75</v>
      </c>
      <c r="Q99" t="s">
        <v>76</v>
      </c>
      <c r="R99" t="s">
        <v>77</v>
      </c>
    </row>
    <row r="100" spans="1:18" x14ac:dyDescent="0.2">
      <c r="A100" t="s">
        <v>11</v>
      </c>
      <c r="B100">
        <v>22.01</v>
      </c>
      <c r="C100">
        <v>23.55</v>
      </c>
      <c r="D100">
        <v>31.12</v>
      </c>
      <c r="E100">
        <v>23.09</v>
      </c>
      <c r="H100" t="s">
        <v>11</v>
      </c>
      <c r="I100">
        <v>21.993333333333336</v>
      </c>
      <c r="J100">
        <v>23.59</v>
      </c>
      <c r="K100">
        <v>30.810000000000002</v>
      </c>
      <c r="L100">
        <v>23.163333333333338</v>
      </c>
      <c r="O100" t="s">
        <v>78</v>
      </c>
      <c r="P100">
        <v>0.33063927259082043</v>
      </c>
      <c r="Q100">
        <v>0.60569776792741925</v>
      </c>
      <c r="R100">
        <v>0.30707649683883459</v>
      </c>
    </row>
    <row r="101" spans="1:18" x14ac:dyDescent="0.2">
      <c r="A101" t="s">
        <v>11</v>
      </c>
      <c r="B101">
        <v>21.95</v>
      </c>
      <c r="C101">
        <v>23.31</v>
      </c>
      <c r="D101">
        <v>30.61</v>
      </c>
      <c r="E101">
        <v>23.26</v>
      </c>
      <c r="H101" t="s">
        <v>12</v>
      </c>
      <c r="I101">
        <v>21.763333333333332</v>
      </c>
      <c r="J101">
        <v>24.266666666666666</v>
      </c>
      <c r="K101">
        <v>31.923333333333336</v>
      </c>
      <c r="L101">
        <v>22.743333333333329</v>
      </c>
      <c r="O101" t="s">
        <v>12</v>
      </c>
      <c r="P101">
        <v>0.17636831839194331</v>
      </c>
      <c r="Q101">
        <v>0.45586124427910851</v>
      </c>
      <c r="R101">
        <v>0.12299458168851374</v>
      </c>
    </row>
    <row r="102" spans="1:18" x14ac:dyDescent="0.2">
      <c r="A102" t="s">
        <v>11</v>
      </c>
      <c r="B102">
        <v>22.02</v>
      </c>
      <c r="C102">
        <v>23.91</v>
      </c>
      <c r="D102">
        <v>30.7</v>
      </c>
      <c r="E102">
        <v>23.14</v>
      </c>
      <c r="H102" t="s">
        <v>79</v>
      </c>
      <c r="P102">
        <v>1</v>
      </c>
      <c r="Q102">
        <v>1</v>
      </c>
      <c r="R102">
        <v>1</v>
      </c>
    </row>
    <row r="103" spans="1:18" x14ac:dyDescent="0.2">
      <c r="A103" t="s">
        <v>12</v>
      </c>
      <c r="B103">
        <v>21.77</v>
      </c>
      <c r="C103">
        <v>24.25</v>
      </c>
      <c r="D103">
        <v>32.270000000000003</v>
      </c>
      <c r="E103">
        <v>22.61</v>
      </c>
      <c r="H103" t="s">
        <v>11</v>
      </c>
      <c r="J103">
        <v>1.5966699999999996</v>
      </c>
      <c r="K103">
        <v>8.816670000000002</v>
      </c>
      <c r="L103">
        <v>1.1700033333333373</v>
      </c>
      <c r="P103">
        <v>0.53341612147267903</v>
      </c>
      <c r="Q103">
        <v>0.75262163477831134</v>
      </c>
      <c r="R103">
        <v>0.40053401336366673</v>
      </c>
    </row>
    <row r="104" spans="1:18" x14ac:dyDescent="0.2">
      <c r="A104" t="s">
        <v>12</v>
      </c>
      <c r="B104">
        <v>21.7</v>
      </c>
      <c r="C104">
        <v>24.17</v>
      </c>
      <c r="D104">
        <v>31.85</v>
      </c>
      <c r="E104">
        <v>22.88</v>
      </c>
      <c r="H104" t="s">
        <v>12</v>
      </c>
      <c r="J104">
        <v>2.5033366666666659</v>
      </c>
      <c r="K104">
        <v>10.160003333333336</v>
      </c>
      <c r="L104">
        <v>0.9800033333333289</v>
      </c>
      <c r="O104" t="s">
        <v>80</v>
      </c>
      <c r="P104" t="s">
        <v>75</v>
      </c>
      <c r="Q104" t="s">
        <v>76</v>
      </c>
      <c r="R104" t="s">
        <v>77</v>
      </c>
    </row>
    <row r="105" spans="1:18" x14ac:dyDescent="0.2">
      <c r="A105" t="s">
        <v>12</v>
      </c>
      <c r="B105">
        <v>21.82</v>
      </c>
      <c r="C105">
        <v>24.38</v>
      </c>
      <c r="D105">
        <v>31.65</v>
      </c>
      <c r="E105">
        <v>22.74</v>
      </c>
      <c r="H105" t="s">
        <v>11</v>
      </c>
      <c r="J105">
        <v>0.33063927259082043</v>
      </c>
      <c r="K105">
        <v>2.2177769638703033E-3</v>
      </c>
      <c r="L105">
        <v>0.44442031375313945</v>
      </c>
      <c r="O105" t="s">
        <v>78</v>
      </c>
      <c r="P105">
        <v>2.2177769638703033E-3</v>
      </c>
      <c r="Q105">
        <v>2.6768312440689623E-2</v>
      </c>
      <c r="R105">
        <v>1.560982414683034E-3</v>
      </c>
    </row>
    <row r="106" spans="1:18" x14ac:dyDescent="0.2">
      <c r="H106" t="s">
        <v>12</v>
      </c>
      <c r="J106">
        <v>0.17636831839194331</v>
      </c>
      <c r="K106">
        <v>8.740459013509232E-4</v>
      </c>
      <c r="L106">
        <v>0.50697856852444501</v>
      </c>
      <c r="O106" t="s">
        <v>12</v>
      </c>
      <c r="P106">
        <v>8.740459013509232E-4</v>
      </c>
      <c r="Q106">
        <v>9.6628646360112456E-3</v>
      </c>
      <c r="R106">
        <v>1.0298619428867303E-3</v>
      </c>
    </row>
    <row r="107" spans="1:18" x14ac:dyDescent="0.2">
      <c r="A107" t="s">
        <v>76</v>
      </c>
      <c r="H107" t="s">
        <v>81</v>
      </c>
      <c r="P107">
        <v>1</v>
      </c>
      <c r="Q107">
        <v>1</v>
      </c>
      <c r="R107">
        <v>1</v>
      </c>
    </row>
    <row r="108" spans="1:18" x14ac:dyDescent="0.2">
      <c r="B108" t="s">
        <v>71</v>
      </c>
      <c r="C108" t="s">
        <v>72</v>
      </c>
      <c r="D108" t="s">
        <v>10</v>
      </c>
      <c r="E108" t="s">
        <v>73</v>
      </c>
      <c r="I108" t="s">
        <v>71</v>
      </c>
      <c r="J108" t="s">
        <v>72</v>
      </c>
      <c r="K108" t="s">
        <v>10</v>
      </c>
      <c r="L108" t="s">
        <v>73</v>
      </c>
      <c r="P108">
        <v>0.39410901798961867</v>
      </c>
      <c r="Q108">
        <v>0.36098146483537924</v>
      </c>
      <c r="R108">
        <v>0.65975243103289494</v>
      </c>
    </row>
    <row r="109" spans="1:18" x14ac:dyDescent="0.2">
      <c r="A109" t="s">
        <v>11</v>
      </c>
      <c r="B109">
        <v>20.45</v>
      </c>
      <c r="C109">
        <v>21.2</v>
      </c>
      <c r="D109">
        <v>25.65</v>
      </c>
      <c r="E109">
        <v>21.76</v>
      </c>
      <c r="H109" t="s">
        <v>11</v>
      </c>
      <c r="I109">
        <v>20.366666666666664</v>
      </c>
      <c r="J109">
        <v>21.09</v>
      </c>
      <c r="K109">
        <v>25.59</v>
      </c>
      <c r="L109">
        <v>21.790000000000003</v>
      </c>
      <c r="O109" t="s">
        <v>82</v>
      </c>
      <c r="P109" t="s">
        <v>75</v>
      </c>
      <c r="Q109" t="s">
        <v>76</v>
      </c>
      <c r="R109" t="s">
        <v>77</v>
      </c>
    </row>
    <row r="110" spans="1:18" x14ac:dyDescent="0.2">
      <c r="A110" t="s">
        <v>11</v>
      </c>
      <c r="B110">
        <v>20.38</v>
      </c>
      <c r="C110">
        <v>20.97</v>
      </c>
      <c r="D110">
        <v>25.65</v>
      </c>
      <c r="E110">
        <v>21.71</v>
      </c>
      <c r="H110" t="s">
        <v>12</v>
      </c>
      <c r="I110">
        <v>21.09</v>
      </c>
      <c r="J110">
        <v>22.223333333333333</v>
      </c>
      <c r="K110">
        <v>27.783333333333331</v>
      </c>
      <c r="L110">
        <v>21.466666666666669</v>
      </c>
      <c r="O110" t="s">
        <v>78</v>
      </c>
      <c r="P110">
        <v>0.44442031375313945</v>
      </c>
      <c r="Q110">
        <v>0.37285071157966315</v>
      </c>
      <c r="R110">
        <v>0.21613480720383038</v>
      </c>
    </row>
    <row r="111" spans="1:18" x14ac:dyDescent="0.2">
      <c r="A111" t="s">
        <v>11</v>
      </c>
      <c r="B111">
        <v>20.27</v>
      </c>
      <c r="C111">
        <v>21.1</v>
      </c>
      <c r="D111">
        <v>25.47</v>
      </c>
      <c r="E111">
        <v>21.9</v>
      </c>
      <c r="H111" t="s">
        <v>79</v>
      </c>
      <c r="O111" t="s">
        <v>12</v>
      </c>
      <c r="P111">
        <v>0.50697856852444501</v>
      </c>
      <c r="Q111">
        <v>0.7702151111567741</v>
      </c>
      <c r="R111">
        <v>0.22272467953508468</v>
      </c>
    </row>
    <row r="112" spans="1:18" x14ac:dyDescent="0.2">
      <c r="A112" t="s">
        <v>12</v>
      </c>
      <c r="B112">
        <v>21.1</v>
      </c>
      <c r="C112">
        <v>22.17</v>
      </c>
      <c r="D112">
        <v>27.65</v>
      </c>
      <c r="E112">
        <v>21.37</v>
      </c>
      <c r="H112" t="s">
        <v>11</v>
      </c>
      <c r="J112">
        <v>0.72333000000000069</v>
      </c>
      <c r="K112">
        <v>5.2233300000000007</v>
      </c>
      <c r="L112">
        <v>1.4233300000000035</v>
      </c>
      <c r="P112">
        <v>1</v>
      </c>
      <c r="Q112">
        <v>1</v>
      </c>
      <c r="R112">
        <v>1</v>
      </c>
    </row>
    <row r="113" spans="1:18" x14ac:dyDescent="0.2">
      <c r="A113" t="s">
        <v>12</v>
      </c>
      <c r="B113">
        <v>21.08</v>
      </c>
      <c r="C113">
        <v>22.19</v>
      </c>
      <c r="D113">
        <v>27.88</v>
      </c>
      <c r="E113">
        <v>21.47</v>
      </c>
      <c r="H113" t="s">
        <v>12</v>
      </c>
      <c r="J113">
        <v>1.1333333333333329</v>
      </c>
      <c r="K113">
        <v>6.6933333333333316</v>
      </c>
      <c r="L113">
        <v>0.3766666666666687</v>
      </c>
      <c r="P113">
        <v>1.1407637158684303</v>
      </c>
      <c r="Q113">
        <v>2.0657466574050245</v>
      </c>
      <c r="R113">
        <v>1.0304896393899183</v>
      </c>
    </row>
    <row r="114" spans="1:18" x14ac:dyDescent="0.2">
      <c r="A114" t="s">
        <v>12</v>
      </c>
      <c r="B114">
        <v>21.09</v>
      </c>
      <c r="C114">
        <v>22.31</v>
      </c>
      <c r="D114">
        <v>27.82</v>
      </c>
      <c r="E114">
        <v>21.56</v>
      </c>
      <c r="H114" t="s">
        <v>11</v>
      </c>
      <c r="J114">
        <v>0.60569776792741925</v>
      </c>
      <c r="K114">
        <v>2.6768312440689623E-2</v>
      </c>
      <c r="L114">
        <v>0.37285071157966315</v>
      </c>
    </row>
    <row r="115" spans="1:18" x14ac:dyDescent="0.2">
      <c r="H115" t="s">
        <v>12</v>
      </c>
      <c r="J115">
        <v>0.45586124427910851</v>
      </c>
      <c r="K115">
        <v>9.6628646360112456E-3</v>
      </c>
      <c r="L115">
        <v>0.7702151111567741</v>
      </c>
    </row>
    <row r="116" spans="1:18" x14ac:dyDescent="0.2">
      <c r="A116" t="s">
        <v>77</v>
      </c>
      <c r="H116" t="s">
        <v>83</v>
      </c>
    </row>
    <row r="117" spans="1:18" x14ac:dyDescent="0.2">
      <c r="B117" t="s">
        <v>71</v>
      </c>
      <c r="C117" t="s">
        <v>72</v>
      </c>
      <c r="D117" t="s">
        <v>10</v>
      </c>
      <c r="E117" t="s">
        <v>73</v>
      </c>
      <c r="I117" t="s">
        <v>71</v>
      </c>
      <c r="J117" t="s">
        <v>72</v>
      </c>
      <c r="K117" t="s">
        <v>10</v>
      </c>
      <c r="L117" t="s">
        <v>73</v>
      </c>
    </row>
    <row r="118" spans="1:18" x14ac:dyDescent="0.2">
      <c r="A118" t="s">
        <v>11</v>
      </c>
      <c r="B118">
        <v>20.53</v>
      </c>
      <c r="C118">
        <v>22.28</v>
      </c>
      <c r="D118">
        <v>29.28</v>
      </c>
      <c r="E118">
        <v>23.04</v>
      </c>
      <c r="H118" t="s">
        <v>11</v>
      </c>
      <c r="I118">
        <v>20.496666666666666</v>
      </c>
      <c r="J118">
        <v>22.2</v>
      </c>
      <c r="K118">
        <v>29.820000000000004</v>
      </c>
      <c r="L118">
        <v>22.706666666666667</v>
      </c>
    </row>
    <row r="119" spans="1:18" x14ac:dyDescent="0.2">
      <c r="A119" t="s">
        <v>11</v>
      </c>
      <c r="B119">
        <v>20.55</v>
      </c>
      <c r="C119">
        <v>22.11</v>
      </c>
      <c r="D119">
        <v>30.84</v>
      </c>
      <c r="E119">
        <v>23.13</v>
      </c>
      <c r="H119" t="s">
        <v>12</v>
      </c>
      <c r="I119">
        <v>20.97</v>
      </c>
      <c r="J119">
        <v>23.993333333333336</v>
      </c>
      <c r="K119">
        <v>30.893333333333334</v>
      </c>
      <c r="L119">
        <v>23.136666666666667</v>
      </c>
    </row>
    <row r="120" spans="1:18" x14ac:dyDescent="0.2">
      <c r="A120" t="s">
        <v>11</v>
      </c>
      <c r="B120">
        <v>20.41</v>
      </c>
      <c r="C120">
        <v>22.21</v>
      </c>
      <c r="D120">
        <v>29.34</v>
      </c>
      <c r="E120">
        <v>23.24</v>
      </c>
      <c r="H120" t="s">
        <v>79</v>
      </c>
    </row>
    <row r="121" spans="1:18" x14ac:dyDescent="0.2">
      <c r="A121" t="s">
        <v>12</v>
      </c>
      <c r="B121">
        <v>20.96</v>
      </c>
      <c r="C121">
        <v>24.01</v>
      </c>
      <c r="D121">
        <v>31.25</v>
      </c>
      <c r="E121">
        <v>22.61</v>
      </c>
      <c r="H121" t="s">
        <v>11</v>
      </c>
      <c r="J121">
        <v>1.7033299999999976</v>
      </c>
      <c r="K121">
        <v>9.3233300000000021</v>
      </c>
      <c r="L121">
        <v>2.2099966666666653</v>
      </c>
    </row>
    <row r="122" spans="1:18" x14ac:dyDescent="0.2">
      <c r="A122" t="s">
        <v>12</v>
      </c>
      <c r="B122">
        <v>21.08</v>
      </c>
      <c r="C122">
        <v>23.88</v>
      </c>
      <c r="D122">
        <v>30.7</v>
      </c>
      <c r="E122">
        <v>22.78</v>
      </c>
      <c r="H122" t="s">
        <v>12</v>
      </c>
      <c r="J122">
        <v>3.023333333333337</v>
      </c>
      <c r="K122">
        <v>9.9233333333333356</v>
      </c>
      <c r="L122">
        <v>2.1666666666666679</v>
      </c>
    </row>
    <row r="123" spans="1:18" x14ac:dyDescent="0.2">
      <c r="A123" t="s">
        <v>12</v>
      </c>
      <c r="B123">
        <v>20.87</v>
      </c>
      <c r="C123">
        <v>24.09</v>
      </c>
      <c r="D123">
        <v>30.73</v>
      </c>
      <c r="E123">
        <v>22.73</v>
      </c>
      <c r="H123" t="s">
        <v>11</v>
      </c>
      <c r="J123">
        <v>0.30707649683883459</v>
      </c>
      <c r="K123">
        <v>1.560982414683034E-3</v>
      </c>
      <c r="L123">
        <v>0.21613480720383038</v>
      </c>
    </row>
    <row r="124" spans="1:18" x14ac:dyDescent="0.2">
      <c r="H124" t="s">
        <v>12</v>
      </c>
      <c r="J124">
        <v>0.12299458168851374</v>
      </c>
      <c r="K124">
        <v>1.0298619428867303E-3</v>
      </c>
      <c r="L124">
        <v>0.22272467953508468</v>
      </c>
    </row>
  </sheetData>
  <mergeCells count="3">
    <mergeCell ref="B3:D3"/>
    <mergeCell ref="E3:G3"/>
    <mergeCell ref="H3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92BC-D3A3-D342-B39C-4776E2A58A2A}">
  <dimension ref="B2:N26"/>
  <sheetViews>
    <sheetView workbookViewId="0">
      <selection activeCell="I4" sqref="I4"/>
    </sheetView>
  </sheetViews>
  <sheetFormatPr baseColWidth="10" defaultRowHeight="16" x14ac:dyDescent="0.2"/>
  <cols>
    <col min="10" max="10" width="18.33203125" customWidth="1"/>
  </cols>
  <sheetData>
    <row r="2" spans="2:14" x14ac:dyDescent="0.2">
      <c r="B2" s="39"/>
      <c r="C2" s="40" t="s">
        <v>140</v>
      </c>
      <c r="D2" s="40"/>
      <c r="E2" s="40"/>
      <c r="F2" s="40" t="s">
        <v>99</v>
      </c>
      <c r="G2" s="40"/>
      <c r="H2" s="40"/>
    </row>
    <row r="3" spans="2:14" x14ac:dyDescent="0.2">
      <c r="B3" s="39"/>
      <c r="C3" s="41" t="s">
        <v>75</v>
      </c>
      <c r="D3" s="41" t="s">
        <v>76</v>
      </c>
      <c r="E3" s="41" t="s">
        <v>77</v>
      </c>
      <c r="F3" s="41" t="s">
        <v>75</v>
      </c>
      <c r="G3" s="41" t="s">
        <v>76</v>
      </c>
      <c r="H3" s="41" t="s">
        <v>77</v>
      </c>
    </row>
    <row r="4" spans="2:14" x14ac:dyDescent="0.2">
      <c r="B4" s="39" t="s">
        <v>141</v>
      </c>
      <c r="C4" s="42">
        <v>1.202354256</v>
      </c>
      <c r="D4" s="42">
        <v>0.8474467</v>
      </c>
      <c r="E4" s="42">
        <v>0.36557580000000001</v>
      </c>
      <c r="F4" s="42">
        <v>0.48314505200000002</v>
      </c>
      <c r="G4" s="42">
        <v>0.17455280000000001</v>
      </c>
      <c r="H4" s="42">
        <v>0.13631480000000001</v>
      </c>
    </row>
    <row r="7" spans="2:14" x14ac:dyDescent="0.2">
      <c r="B7" s="26" t="s">
        <v>100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2:14" x14ac:dyDescent="0.2">
      <c r="B8" s="27" t="s">
        <v>75</v>
      </c>
      <c r="C8" s="26"/>
      <c r="D8" s="26"/>
      <c r="E8" s="26"/>
      <c r="F8" s="26" t="s">
        <v>84</v>
      </c>
      <c r="G8" s="26"/>
      <c r="H8" s="26"/>
      <c r="I8" s="26"/>
      <c r="J8" s="26"/>
      <c r="K8" s="26"/>
      <c r="L8" s="26"/>
      <c r="M8" s="26"/>
      <c r="N8" s="26"/>
    </row>
    <row r="9" spans="2:14" x14ac:dyDescent="0.2">
      <c r="B9" s="27" t="s">
        <v>8</v>
      </c>
      <c r="C9" s="27" t="s">
        <v>85</v>
      </c>
      <c r="D9" s="26"/>
      <c r="E9" s="26"/>
      <c r="F9" s="27" t="s">
        <v>86</v>
      </c>
      <c r="G9" t="s">
        <v>87</v>
      </c>
      <c r="H9" t="s">
        <v>88</v>
      </c>
      <c r="I9" s="26"/>
      <c r="J9" s="26"/>
      <c r="K9" s="26"/>
      <c r="L9" s="26"/>
      <c r="M9" s="26"/>
      <c r="N9" s="26"/>
    </row>
    <row r="10" spans="2:14" x14ac:dyDescent="0.2">
      <c r="B10" s="27" t="s">
        <v>89</v>
      </c>
      <c r="C10" s="28">
        <v>19.550255130786535</v>
      </c>
      <c r="D10" s="26"/>
      <c r="E10" s="26"/>
      <c r="F10" s="26">
        <v>27.994814570270563</v>
      </c>
      <c r="G10" s="29">
        <f>F10-C10</f>
        <v>8.4445594394840278</v>
      </c>
      <c r="H10" s="26">
        <f>2^(-G10)</f>
        <v>2.8703463801387835E-3</v>
      </c>
      <c r="I10" s="26"/>
      <c r="J10" s="26"/>
      <c r="K10" s="26"/>
      <c r="L10" s="26"/>
      <c r="M10" s="26"/>
      <c r="N10" s="26"/>
    </row>
    <row r="11" spans="2:14" x14ac:dyDescent="0.2">
      <c r="B11" s="27" t="s">
        <v>90</v>
      </c>
      <c r="C11" s="28">
        <v>20.763658355165735</v>
      </c>
      <c r="D11" s="26"/>
      <c r="E11" s="26"/>
      <c r="F11" s="26">
        <v>30.759545283384199</v>
      </c>
      <c r="G11" s="29">
        <f t="shared" ref="G11:G13" si="0">F11-C11</f>
        <v>9.9958869282184644</v>
      </c>
      <c r="H11" s="26">
        <f t="shared" ref="H11:H13" si="1">2^(-G11)</f>
        <v>9.793506171600051E-4</v>
      </c>
      <c r="I11" s="26"/>
      <c r="J11" s="30" t="s">
        <v>91</v>
      </c>
      <c r="K11" s="31">
        <v>2.3872717753365656E-3</v>
      </c>
      <c r="L11" s="31">
        <v>4.8088407532699065E-3</v>
      </c>
      <c r="M11" s="31">
        <v>2.2886588233169324E-2</v>
      </c>
      <c r="N11" s="31"/>
    </row>
    <row r="12" spans="2:14" x14ac:dyDescent="0.2">
      <c r="B12" s="27" t="s">
        <v>92</v>
      </c>
      <c r="C12" s="28">
        <v>19.831446516623668</v>
      </c>
      <c r="D12" s="26"/>
      <c r="E12" s="26"/>
      <c r="F12" s="26">
        <v>28.541867984086398</v>
      </c>
      <c r="G12" s="29">
        <f t="shared" si="0"/>
        <v>8.71042146746273</v>
      </c>
      <c r="H12" s="26">
        <f t="shared" si="1"/>
        <v>2.3872717753365656E-3</v>
      </c>
      <c r="I12" s="26"/>
      <c r="J12" s="30" t="s">
        <v>93</v>
      </c>
      <c r="K12" s="31">
        <v>2.0270322813462859E-3</v>
      </c>
      <c r="L12" s="31">
        <v>6.0336688151122408E-4</v>
      </c>
      <c r="M12" s="31">
        <v>1.7675152741984418E-2</v>
      </c>
      <c r="N12" s="31"/>
    </row>
    <row r="13" spans="2:14" x14ac:dyDescent="0.2">
      <c r="B13" s="27" t="s">
        <v>94</v>
      </c>
      <c r="C13" s="28">
        <v>22.066145876522601</v>
      </c>
      <c r="D13" s="26"/>
      <c r="E13" s="26"/>
      <c r="F13" s="26">
        <v>31.012561096668303</v>
      </c>
      <c r="G13" s="29">
        <f t="shared" si="0"/>
        <v>8.9464152201457026</v>
      </c>
      <c r="H13" s="26">
        <f t="shared" si="1"/>
        <v>2.0270322813462859E-3</v>
      </c>
      <c r="I13" s="26"/>
      <c r="J13" s="30" t="s">
        <v>95</v>
      </c>
      <c r="K13" s="31">
        <v>2.8703463801387835E-3</v>
      </c>
      <c r="L13" s="31">
        <v>4.0752364450284051E-3</v>
      </c>
      <c r="M13" s="31">
        <v>8.3667821798334065E-3</v>
      </c>
      <c r="N13" s="31"/>
    </row>
    <row r="14" spans="2:14" x14ac:dyDescent="0.2">
      <c r="B14" s="26"/>
      <c r="C14" s="26"/>
      <c r="D14" s="26"/>
      <c r="E14" s="26"/>
      <c r="F14" s="26"/>
      <c r="G14" s="26"/>
      <c r="H14" s="26"/>
      <c r="I14" s="26"/>
      <c r="J14" s="30" t="s">
        <v>96</v>
      </c>
      <c r="K14" s="31">
        <v>9.793506171600051E-4</v>
      </c>
      <c r="L14" s="31">
        <v>1.0531939119348138E-4</v>
      </c>
      <c r="M14" s="31">
        <v>2.4093844559703492E-3</v>
      </c>
      <c r="N14" s="31"/>
    </row>
    <row r="15" spans="2:14" x14ac:dyDescent="0.2">
      <c r="B15" s="27" t="s">
        <v>76</v>
      </c>
      <c r="C15" s="26"/>
      <c r="D15" s="26"/>
      <c r="E15" s="26"/>
      <c r="F15" s="26"/>
      <c r="G15" s="26"/>
      <c r="H15" s="26"/>
      <c r="I15" s="26"/>
      <c r="J15" s="31"/>
      <c r="K15" s="31"/>
      <c r="L15" s="31"/>
      <c r="M15" s="31"/>
      <c r="N15" s="31"/>
    </row>
    <row r="16" spans="2:14" x14ac:dyDescent="0.2">
      <c r="B16" s="27" t="s">
        <v>89</v>
      </c>
      <c r="C16" s="28">
        <v>20.765602012619333</v>
      </c>
      <c r="D16" s="26"/>
      <c r="E16" s="26"/>
      <c r="F16" s="26">
        <v>28.704502530410366</v>
      </c>
      <c r="G16" s="29">
        <f>F16-C16</f>
        <v>7.9389005177910335</v>
      </c>
      <c r="H16" s="26">
        <f>2^(-G16)</f>
        <v>4.0752364450284051E-3</v>
      </c>
      <c r="I16" s="26"/>
      <c r="J16" s="32" t="s">
        <v>97</v>
      </c>
      <c r="K16" s="32"/>
      <c r="L16" s="32"/>
      <c r="M16" s="32"/>
      <c r="N16" s="31"/>
    </row>
    <row r="17" spans="2:14" x14ac:dyDescent="0.2">
      <c r="B17" s="27" t="s">
        <v>90</v>
      </c>
      <c r="C17" s="28">
        <v>23.119876483643903</v>
      </c>
      <c r="D17" s="26"/>
      <c r="E17" s="26"/>
      <c r="F17" s="26">
        <v>36.332817776277864</v>
      </c>
      <c r="G17" s="29">
        <f t="shared" ref="G17:G19" si="2">F17-C17</f>
        <v>13.21294129263396</v>
      </c>
      <c r="H17" s="26">
        <f t="shared" ref="H17:H19" si="3">2^(-G17)</f>
        <v>1.0531939119348138E-4</v>
      </c>
      <c r="I17" s="26"/>
      <c r="J17" s="32" t="s">
        <v>98</v>
      </c>
      <c r="K17" s="32"/>
      <c r="L17" s="32"/>
      <c r="M17" s="32"/>
      <c r="N17" s="31"/>
    </row>
    <row r="18" spans="2:14" x14ac:dyDescent="0.2">
      <c r="B18" s="27" t="s">
        <v>92</v>
      </c>
      <c r="C18" s="28">
        <v>20.368163129428666</v>
      </c>
      <c r="D18" s="26"/>
      <c r="E18" s="26"/>
      <c r="F18" s="26">
        <v>28.068258262522964</v>
      </c>
      <c r="G18" s="29">
        <f t="shared" si="2"/>
        <v>7.7000951330942975</v>
      </c>
      <c r="H18" s="26">
        <f t="shared" si="3"/>
        <v>4.8088407532699065E-3</v>
      </c>
      <c r="I18" s="26"/>
      <c r="J18" s="32" t="s">
        <v>78</v>
      </c>
      <c r="K18" s="32">
        <v>1</v>
      </c>
      <c r="L18" s="32">
        <v>1</v>
      </c>
      <c r="M18" s="32">
        <v>1</v>
      </c>
      <c r="N18" s="31"/>
    </row>
    <row r="19" spans="2:14" x14ac:dyDescent="0.2">
      <c r="B19" s="27" t="s">
        <v>94</v>
      </c>
      <c r="C19" s="28">
        <v>22.4719676709048</v>
      </c>
      <c r="D19" s="26"/>
      <c r="E19" s="26"/>
      <c r="F19" s="26">
        <v>33.166644540563603</v>
      </c>
      <c r="G19" s="29">
        <f t="shared" si="2"/>
        <v>10.694676869658803</v>
      </c>
      <c r="H19" s="26">
        <f t="shared" si="3"/>
        <v>6.0336688151122408E-4</v>
      </c>
      <c r="I19" s="26"/>
      <c r="J19" s="32" t="s">
        <v>12</v>
      </c>
      <c r="K19" s="32">
        <f>K13/K11</f>
        <v>1.2023542563494316</v>
      </c>
      <c r="L19" s="32">
        <f>L13/L11</f>
        <v>0.84744674530079489</v>
      </c>
      <c r="M19" s="32">
        <f>M13/M11</f>
        <v>0.36557577278851489</v>
      </c>
      <c r="N19" s="31"/>
    </row>
    <row r="20" spans="2:14" x14ac:dyDescent="0.2">
      <c r="B20" s="26"/>
      <c r="C20" s="26"/>
      <c r="D20" s="26"/>
      <c r="E20" s="26"/>
      <c r="F20" s="26"/>
      <c r="G20" s="26"/>
      <c r="H20" s="26"/>
      <c r="I20" s="26"/>
      <c r="J20" s="32"/>
      <c r="K20" s="32"/>
      <c r="L20" s="32"/>
      <c r="M20" s="32"/>
      <c r="N20" s="31"/>
    </row>
    <row r="21" spans="2:14" x14ac:dyDescent="0.2">
      <c r="B21" s="27" t="s">
        <v>77</v>
      </c>
      <c r="C21" s="26"/>
      <c r="D21" s="26"/>
      <c r="E21" s="26"/>
      <c r="F21" s="26"/>
      <c r="G21" s="26"/>
      <c r="H21" s="26"/>
      <c r="I21" s="26"/>
      <c r="J21" s="32" t="s">
        <v>99</v>
      </c>
      <c r="K21" s="32"/>
      <c r="L21" s="32"/>
      <c r="M21" s="32"/>
      <c r="N21" s="31"/>
    </row>
    <row r="22" spans="2:14" x14ac:dyDescent="0.2">
      <c r="B22" s="27" t="s">
        <v>89</v>
      </c>
      <c r="C22" s="28">
        <v>21.215676622636767</v>
      </c>
      <c r="D22" s="26"/>
      <c r="E22" s="26"/>
      <c r="F22" s="26">
        <v>28.116788030734799</v>
      </c>
      <c r="G22" s="29">
        <f>F22-C22</f>
        <v>6.901111408098032</v>
      </c>
      <c r="H22" s="26">
        <f>2^(-G22)</f>
        <v>8.3667821798334065E-3</v>
      </c>
      <c r="I22" s="26"/>
      <c r="J22" s="32" t="s">
        <v>78</v>
      </c>
      <c r="K22" s="32">
        <v>1</v>
      </c>
      <c r="L22" s="32">
        <v>1</v>
      </c>
      <c r="M22" s="32">
        <v>1</v>
      </c>
      <c r="N22" s="31"/>
    </row>
    <row r="23" spans="2:14" x14ac:dyDescent="0.2">
      <c r="B23" s="27" t="s">
        <v>90</v>
      </c>
      <c r="C23" s="28">
        <v>21.883746367282868</v>
      </c>
      <c r="D23" s="26"/>
      <c r="E23" s="26"/>
      <c r="F23" s="26">
        <v>30.580866034845268</v>
      </c>
      <c r="G23" s="29">
        <f t="shared" ref="G23:G25" si="4">F23-C23</f>
        <v>8.6971196675624007</v>
      </c>
      <c r="H23" s="26">
        <f t="shared" ref="H23:H25" si="5">2^(-G23)</f>
        <v>2.4093844559703492E-3</v>
      </c>
      <c r="I23" s="26"/>
      <c r="J23" s="32" t="s">
        <v>12</v>
      </c>
      <c r="K23" s="32">
        <f>K14/K12</f>
        <v>0.48314505209041553</v>
      </c>
      <c r="L23" s="32">
        <f>L14/L12</f>
        <v>0.17455282088021296</v>
      </c>
      <c r="M23" s="32">
        <f>M14/M12</f>
        <v>0.13631477425636343</v>
      </c>
      <c r="N23" s="31"/>
    </row>
    <row r="24" spans="2:14" x14ac:dyDescent="0.2">
      <c r="B24" s="27" t="s">
        <v>92</v>
      </c>
      <c r="C24" s="28">
        <v>21.296710262008066</v>
      </c>
      <c r="D24" s="26"/>
      <c r="E24" s="26"/>
      <c r="F24" s="26">
        <v>26.746064039389299</v>
      </c>
      <c r="G24" s="29">
        <f t="shared" si="4"/>
        <v>5.4493537773812335</v>
      </c>
      <c r="H24" s="26">
        <f t="shared" si="5"/>
        <v>2.2886588233169324E-2</v>
      </c>
      <c r="I24" s="26"/>
      <c r="J24" s="26"/>
      <c r="K24" s="26"/>
      <c r="L24" s="26"/>
      <c r="M24" s="26"/>
      <c r="N24" s="26"/>
    </row>
    <row r="25" spans="2:14" x14ac:dyDescent="0.2">
      <c r="B25" s="27" t="s">
        <v>94</v>
      </c>
      <c r="C25" s="28">
        <v>24.323282965689099</v>
      </c>
      <c r="D25" s="26"/>
      <c r="E25" s="26"/>
      <c r="F25" s="26">
        <v>30.145416473150433</v>
      </c>
      <c r="G25" s="29">
        <f t="shared" si="4"/>
        <v>5.8221335074613343</v>
      </c>
      <c r="H25" s="26">
        <f t="shared" si="5"/>
        <v>1.7675152741984418E-2</v>
      </c>
      <c r="I25" s="26"/>
      <c r="J25" s="26"/>
      <c r="K25" s="26"/>
      <c r="L25" s="26"/>
      <c r="M25" s="26"/>
      <c r="N25" s="26"/>
    </row>
    <row r="26" spans="2:14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0160E-C083-9E45-B01E-597CCACF0E31}">
  <dimension ref="B3:I13"/>
  <sheetViews>
    <sheetView workbookViewId="0">
      <selection activeCell="C6" sqref="C6"/>
    </sheetView>
  </sheetViews>
  <sheetFormatPr baseColWidth="10" defaultRowHeight="16" x14ac:dyDescent="0.2"/>
  <sheetData>
    <row r="3" spans="2:9" x14ac:dyDescent="0.2">
      <c r="C3" s="43" t="s">
        <v>142</v>
      </c>
      <c r="D3" s="42">
        <v>0.47764600000000002</v>
      </c>
      <c r="E3" s="42">
        <v>0.78456199999999998</v>
      </c>
      <c r="F3" s="42">
        <v>0.57631900000000003</v>
      </c>
    </row>
    <row r="7" spans="2:9" x14ac:dyDescent="0.2">
      <c r="C7" t="s">
        <v>101</v>
      </c>
      <c r="D7" t="s">
        <v>72</v>
      </c>
      <c r="E7" t="s">
        <v>102</v>
      </c>
      <c r="F7" t="s">
        <v>103</v>
      </c>
      <c r="G7" t="s">
        <v>104</v>
      </c>
      <c r="H7" t="s">
        <v>105</v>
      </c>
      <c r="I7" t="s">
        <v>106</v>
      </c>
    </row>
    <row r="8" spans="2:9" x14ac:dyDescent="0.2">
      <c r="B8" t="s">
        <v>107</v>
      </c>
      <c r="C8">
        <v>13267.066000000001</v>
      </c>
      <c r="D8">
        <v>7412.0240000000003</v>
      </c>
      <c r="E8">
        <v>3750.8609999999999</v>
      </c>
      <c r="F8">
        <v>0.55867845987952425</v>
      </c>
      <c r="G8">
        <v>0.28271970607517893</v>
      </c>
      <c r="H8">
        <v>0.7287167378165792</v>
      </c>
      <c r="I8" s="33">
        <v>0.47764616974305063</v>
      </c>
    </row>
    <row r="9" spans="2:9" x14ac:dyDescent="0.2">
      <c r="B9" t="s">
        <v>108</v>
      </c>
      <c r="C9">
        <v>13155.116</v>
      </c>
      <c r="D9">
        <v>10085.51</v>
      </c>
      <c r="E9">
        <v>7786.5389999999998</v>
      </c>
      <c r="F9">
        <v>0.76666066646618702</v>
      </c>
      <c r="G9">
        <v>0.59190196422441277</v>
      </c>
      <c r="I9" s="33"/>
    </row>
    <row r="10" spans="2:9" x14ac:dyDescent="0.2">
      <c r="B10" t="s">
        <v>109</v>
      </c>
      <c r="C10">
        <v>11812.581</v>
      </c>
      <c r="D10">
        <v>5407.8320000000003</v>
      </c>
      <c r="E10">
        <v>2809.2249999999999</v>
      </c>
      <c r="F10">
        <v>0.45780274437906504</v>
      </c>
      <c r="G10">
        <v>0.23781635867724418</v>
      </c>
      <c r="H10">
        <v>0.90562570840914491</v>
      </c>
      <c r="I10" s="33">
        <v>0.78456220644904651</v>
      </c>
    </row>
    <row r="11" spans="2:9" x14ac:dyDescent="0.2">
      <c r="B11" t="s">
        <v>110</v>
      </c>
      <c r="C11">
        <v>11545.166999999999</v>
      </c>
      <c r="D11">
        <v>5836.1959999999999</v>
      </c>
      <c r="E11">
        <v>3499.569</v>
      </c>
      <c r="F11">
        <v>0.50550988132090247</v>
      </c>
      <c r="G11">
        <v>0.3031198249449315</v>
      </c>
      <c r="I11" s="33"/>
    </row>
    <row r="12" spans="2:9" x14ac:dyDescent="0.2">
      <c r="B12" t="s">
        <v>111</v>
      </c>
      <c r="C12">
        <v>11283.581</v>
      </c>
      <c r="D12">
        <v>9855.6810000000005</v>
      </c>
      <c r="E12">
        <v>3726.4969999999998</v>
      </c>
      <c r="F12">
        <v>0.87345329465884991</v>
      </c>
      <c r="G12">
        <v>0.3302583639006092</v>
      </c>
      <c r="H12">
        <v>1.3628902399706071</v>
      </c>
      <c r="I12" s="33">
        <v>0.57631898169334583</v>
      </c>
    </row>
    <row r="13" spans="2:9" x14ac:dyDescent="0.2">
      <c r="B13" t="s">
        <v>112</v>
      </c>
      <c r="C13">
        <v>14453.187</v>
      </c>
      <c r="D13">
        <v>9262.8029999999999</v>
      </c>
      <c r="E13">
        <v>8282.3680000000004</v>
      </c>
      <c r="F13">
        <v>0.64088307997398775</v>
      </c>
      <c r="G13">
        <v>0.57304786826600951</v>
      </c>
      <c r="I13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A935A-8BCA-F741-BD54-373423E1FF3F}">
  <dimension ref="B2:R53"/>
  <sheetViews>
    <sheetView workbookViewId="0">
      <selection activeCell="M3" sqref="M3"/>
    </sheetView>
  </sheetViews>
  <sheetFormatPr baseColWidth="10" defaultRowHeight="16" x14ac:dyDescent="0.2"/>
  <sheetData>
    <row r="2" spans="2:18" x14ac:dyDescent="0.2">
      <c r="B2" s="39"/>
      <c r="C2" s="40" t="s">
        <v>140</v>
      </c>
      <c r="D2" s="40"/>
      <c r="E2" s="40"/>
      <c r="F2" s="40"/>
      <c r="G2" s="40" t="s">
        <v>99</v>
      </c>
      <c r="H2" s="40"/>
      <c r="I2" s="40"/>
      <c r="J2" s="40"/>
    </row>
    <row r="3" spans="2:18" x14ac:dyDescent="0.2">
      <c r="B3" s="39"/>
      <c r="C3" s="41" t="s">
        <v>75</v>
      </c>
      <c r="D3" s="41" t="s">
        <v>76</v>
      </c>
      <c r="E3" s="41" t="s">
        <v>77</v>
      </c>
      <c r="F3" s="41" t="s">
        <v>143</v>
      </c>
      <c r="G3" s="41" t="s">
        <v>75</v>
      </c>
      <c r="H3" s="41" t="s">
        <v>76</v>
      </c>
      <c r="I3" s="41" t="s">
        <v>77</v>
      </c>
      <c r="J3" s="41" t="s">
        <v>143</v>
      </c>
    </row>
    <row r="4" spans="2:18" x14ac:dyDescent="0.2">
      <c r="B4" s="39" t="s">
        <v>132</v>
      </c>
      <c r="C4" s="42">
        <v>0.54470799999999997</v>
      </c>
      <c r="D4" s="42">
        <v>0.59156200000000003</v>
      </c>
      <c r="E4" s="42">
        <v>1.098841</v>
      </c>
      <c r="F4" s="42">
        <v>0.88724400000000003</v>
      </c>
      <c r="G4" s="42">
        <v>0.59417799999999998</v>
      </c>
      <c r="H4" s="42">
        <v>0.56304900000000002</v>
      </c>
      <c r="I4" s="42">
        <v>0.86506099999999997</v>
      </c>
      <c r="J4" s="42">
        <v>0.22766800000000001</v>
      </c>
    </row>
    <row r="6" spans="2:18" x14ac:dyDescent="0.2">
      <c r="B6" t="s">
        <v>113</v>
      </c>
    </row>
    <row r="7" spans="2:18" x14ac:dyDescent="0.2">
      <c r="C7" s="38" t="s">
        <v>114</v>
      </c>
      <c r="D7" s="38"/>
      <c r="E7" s="38"/>
      <c r="F7" s="38"/>
      <c r="G7" s="38" t="s">
        <v>115</v>
      </c>
      <c r="H7" s="38"/>
      <c r="I7" s="38"/>
      <c r="J7" s="38"/>
      <c r="K7" s="38" t="s">
        <v>116</v>
      </c>
      <c r="L7" s="38"/>
      <c r="M7" s="38"/>
      <c r="N7" s="38"/>
      <c r="O7" s="38" t="s">
        <v>117</v>
      </c>
      <c r="P7" s="38"/>
      <c r="Q7" s="38"/>
      <c r="R7" s="38"/>
    </row>
    <row r="8" spans="2:18" x14ac:dyDescent="0.2">
      <c r="C8" s="35">
        <v>0.80048900000000001</v>
      </c>
      <c r="D8" s="35">
        <v>0.61377800000000005</v>
      </c>
      <c r="E8" s="35">
        <v>0.37481500000000001</v>
      </c>
      <c r="F8" s="35">
        <v>0.73853999999999997</v>
      </c>
      <c r="G8" s="35">
        <v>0.436033</v>
      </c>
      <c r="H8" s="35">
        <v>0.36308800000000002</v>
      </c>
      <c r="I8" s="35">
        <v>0.41186200000000001</v>
      </c>
      <c r="J8" s="35">
        <v>0.65526499999999999</v>
      </c>
      <c r="K8" s="35">
        <v>0.65917800000000004</v>
      </c>
      <c r="L8" s="35">
        <v>0.65362699999999996</v>
      </c>
      <c r="M8" s="35">
        <v>0.57463699999999995</v>
      </c>
      <c r="N8" s="35">
        <v>0.67411399999999999</v>
      </c>
      <c r="O8" s="35">
        <v>0.39166899999999999</v>
      </c>
      <c r="P8" s="35">
        <v>0.36802400000000002</v>
      </c>
      <c r="Q8" s="35">
        <v>0.49709599999999998</v>
      </c>
      <c r="R8" s="35">
        <v>0.153474</v>
      </c>
    </row>
    <row r="11" spans="2:18" x14ac:dyDescent="0.2">
      <c r="C11" s="33" t="s">
        <v>118</v>
      </c>
      <c r="D11" s="33"/>
      <c r="E11" s="33"/>
      <c r="F11" s="33"/>
      <c r="G11" s="33"/>
      <c r="H11" s="33" t="s">
        <v>99</v>
      </c>
      <c r="I11" s="33"/>
      <c r="J11" s="33"/>
      <c r="K11" s="33"/>
    </row>
    <row r="12" spans="2:18" x14ac:dyDescent="0.2">
      <c r="C12" s="33">
        <f>G8/C8</f>
        <v>0.54470829705342605</v>
      </c>
      <c r="D12" s="33">
        <f t="shared" ref="D12:F12" si="0">H8/D8</f>
        <v>0.59156242159217176</v>
      </c>
      <c r="E12" s="33">
        <f t="shared" si="0"/>
        <v>1.0988407614423115</v>
      </c>
      <c r="F12" s="33">
        <f t="shared" si="0"/>
        <v>0.88724375118476995</v>
      </c>
      <c r="G12" s="33"/>
      <c r="H12" s="33">
        <f>O8/K8</f>
        <v>0.5941779003546841</v>
      </c>
      <c r="I12" s="33">
        <f t="shared" ref="I12:K12" si="1">P8/L8</f>
        <v>0.56304895605597693</v>
      </c>
      <c r="J12" s="33">
        <f t="shared" si="1"/>
        <v>0.86506089931556795</v>
      </c>
      <c r="K12" s="33">
        <f t="shared" si="1"/>
        <v>0.22766772385679573</v>
      </c>
    </row>
    <row r="15" spans="2:18" x14ac:dyDescent="0.2">
      <c r="C15" s="1" t="s">
        <v>119</v>
      </c>
      <c r="D15" t="s">
        <v>120</v>
      </c>
      <c r="E15" t="s">
        <v>102</v>
      </c>
      <c r="F15" t="s">
        <v>101</v>
      </c>
      <c r="G15" t="s">
        <v>104</v>
      </c>
    </row>
    <row r="16" spans="2:18" x14ac:dyDescent="0.2">
      <c r="C16" t="s">
        <v>121</v>
      </c>
      <c r="D16">
        <v>1</v>
      </c>
      <c r="E16">
        <v>9131.51</v>
      </c>
      <c r="F16">
        <v>11407.409</v>
      </c>
      <c r="G16">
        <v>0.80048940123037582</v>
      </c>
    </row>
    <row r="17" spans="3:7" x14ac:dyDescent="0.2">
      <c r="C17" t="s">
        <v>122</v>
      </c>
      <c r="D17">
        <v>1</v>
      </c>
      <c r="E17">
        <v>4778.125</v>
      </c>
      <c r="F17">
        <v>10958.166999999999</v>
      </c>
      <c r="G17">
        <v>0.43603323439038666</v>
      </c>
    </row>
    <row r="18" spans="3:7" x14ac:dyDescent="0.2">
      <c r="C18" t="s">
        <v>123</v>
      </c>
      <c r="D18">
        <v>1</v>
      </c>
      <c r="E18">
        <v>11796.045</v>
      </c>
      <c r="F18">
        <v>17895.087</v>
      </c>
      <c r="G18">
        <v>0.65917785144045404</v>
      </c>
    </row>
    <row r="19" spans="3:7" x14ac:dyDescent="0.2">
      <c r="C19" t="s">
        <v>124</v>
      </c>
      <c r="D19">
        <v>1</v>
      </c>
      <c r="E19">
        <v>7923.2669999999998</v>
      </c>
      <c r="F19">
        <v>20229.501</v>
      </c>
      <c r="G19">
        <v>0.3916689294511021</v>
      </c>
    </row>
    <row r="20" spans="3:7" x14ac:dyDescent="0.2">
      <c r="C20" t="s">
        <v>121</v>
      </c>
      <c r="D20">
        <v>2</v>
      </c>
      <c r="E20">
        <v>7516.1459999999997</v>
      </c>
      <c r="F20">
        <v>12245.701999999999</v>
      </c>
      <c r="G20">
        <v>0.61377828727173012</v>
      </c>
    </row>
    <row r="21" spans="3:7" x14ac:dyDescent="0.2">
      <c r="C21" t="s">
        <v>122</v>
      </c>
      <c r="D21">
        <v>2</v>
      </c>
      <c r="E21">
        <v>4179.2960000000003</v>
      </c>
      <c r="F21">
        <v>11510.409</v>
      </c>
      <c r="G21">
        <v>0.36308840111589435</v>
      </c>
    </row>
    <row r="22" spans="3:7" x14ac:dyDescent="0.2">
      <c r="C22" t="s">
        <v>123</v>
      </c>
      <c r="D22">
        <v>2</v>
      </c>
      <c r="E22">
        <v>11245.388000000001</v>
      </c>
      <c r="F22">
        <v>17204.601999999999</v>
      </c>
      <c r="G22">
        <v>0.65362674475120097</v>
      </c>
    </row>
    <row r="23" spans="3:7" x14ac:dyDescent="0.2">
      <c r="C23" t="s">
        <v>124</v>
      </c>
      <c r="D23">
        <v>2</v>
      </c>
      <c r="E23">
        <v>6176.0749999999998</v>
      </c>
      <c r="F23">
        <v>16781.723000000002</v>
      </c>
      <c r="G23">
        <v>0.36802389122976226</v>
      </c>
    </row>
    <row r="24" spans="3:7" x14ac:dyDescent="0.2">
      <c r="C24" t="s">
        <v>121</v>
      </c>
      <c r="D24">
        <v>3</v>
      </c>
      <c r="E24">
        <v>6068.317</v>
      </c>
      <c r="F24">
        <v>16190.187</v>
      </c>
      <c r="G24">
        <v>0.37481450955446038</v>
      </c>
    </row>
    <row r="25" spans="3:7" x14ac:dyDescent="0.2">
      <c r="C25" t="s">
        <v>122</v>
      </c>
      <c r="D25">
        <v>3</v>
      </c>
      <c r="E25">
        <v>6762.61</v>
      </c>
      <c r="F25">
        <v>16419.601999999999</v>
      </c>
      <c r="G25">
        <v>0.41186199275719348</v>
      </c>
    </row>
    <row r="26" spans="3:7" x14ac:dyDescent="0.2">
      <c r="C26" t="s">
        <v>123</v>
      </c>
      <c r="D26">
        <v>3</v>
      </c>
      <c r="E26">
        <v>11321.146000000001</v>
      </c>
      <c r="F26">
        <v>19701.38</v>
      </c>
      <c r="G26">
        <v>0.57463720815496178</v>
      </c>
    </row>
    <row r="27" spans="3:7" x14ac:dyDescent="0.2">
      <c r="C27" t="s">
        <v>124</v>
      </c>
      <c r="D27">
        <v>3</v>
      </c>
      <c r="E27">
        <v>10176.094999999999</v>
      </c>
      <c r="F27">
        <v>20471.087</v>
      </c>
      <c r="G27">
        <v>0.49709597736553995</v>
      </c>
    </row>
    <row r="28" spans="3:7" x14ac:dyDescent="0.2">
      <c r="C28" t="s">
        <v>125</v>
      </c>
      <c r="D28">
        <v>4</v>
      </c>
      <c r="E28">
        <v>10838.217000000001</v>
      </c>
      <c r="F28">
        <v>12839.388000000001</v>
      </c>
      <c r="G28">
        <v>0.84413813181749786</v>
      </c>
    </row>
    <row r="29" spans="3:7" x14ac:dyDescent="0.2">
      <c r="C29" t="s">
        <v>122</v>
      </c>
      <c r="D29">
        <v>4</v>
      </c>
      <c r="E29">
        <v>10429.459000000001</v>
      </c>
      <c r="F29">
        <v>13337.803</v>
      </c>
      <c r="G29">
        <v>0.781947296717458</v>
      </c>
    </row>
    <row r="30" spans="3:7" x14ac:dyDescent="0.2">
      <c r="C30" t="s">
        <v>126</v>
      </c>
      <c r="D30">
        <v>4</v>
      </c>
      <c r="E30">
        <v>17533.550999999999</v>
      </c>
      <c r="F30">
        <v>18223.773000000001</v>
      </c>
      <c r="G30">
        <v>0.96212518669981228</v>
      </c>
    </row>
    <row r="31" spans="3:7" x14ac:dyDescent="0.2">
      <c r="C31" t="s">
        <v>124</v>
      </c>
      <c r="D31">
        <v>4</v>
      </c>
      <c r="E31">
        <v>11408.459000000001</v>
      </c>
      <c r="F31">
        <v>18066.945</v>
      </c>
      <c r="G31">
        <v>0.63145479216325728</v>
      </c>
    </row>
    <row r="37" spans="3:7" x14ac:dyDescent="0.2">
      <c r="C37" s="1" t="s">
        <v>127</v>
      </c>
      <c r="D37" t="s">
        <v>120</v>
      </c>
      <c r="E37" t="s">
        <v>128</v>
      </c>
      <c r="F37" t="s">
        <v>101</v>
      </c>
      <c r="G37" t="s">
        <v>129</v>
      </c>
    </row>
    <row r="38" spans="3:7" x14ac:dyDescent="0.2">
      <c r="C38" t="s">
        <v>121</v>
      </c>
      <c r="D38">
        <v>1</v>
      </c>
      <c r="E38">
        <v>13841.187</v>
      </c>
      <c r="F38">
        <v>11407.409</v>
      </c>
      <c r="G38">
        <v>1.2133506390452031</v>
      </c>
    </row>
    <row r="39" spans="3:7" x14ac:dyDescent="0.2">
      <c r="C39" t="s">
        <v>122</v>
      </c>
      <c r="D39">
        <v>1</v>
      </c>
      <c r="E39">
        <v>12335.995000000001</v>
      </c>
      <c r="F39">
        <v>10958.166999999999</v>
      </c>
      <c r="G39">
        <v>1.1257352621108987</v>
      </c>
    </row>
    <row r="40" spans="3:7" x14ac:dyDescent="0.2">
      <c r="C40" t="s">
        <v>123</v>
      </c>
      <c r="D40">
        <v>1</v>
      </c>
      <c r="E40">
        <v>13303.772999999999</v>
      </c>
      <c r="F40">
        <v>17895.087</v>
      </c>
      <c r="G40">
        <v>0.74343159102830847</v>
      </c>
    </row>
    <row r="41" spans="3:7" x14ac:dyDescent="0.2">
      <c r="C41" t="s">
        <v>124</v>
      </c>
      <c r="D41">
        <v>1</v>
      </c>
      <c r="E41">
        <v>9443.8739999999998</v>
      </c>
      <c r="F41">
        <v>20229.501</v>
      </c>
      <c r="G41">
        <v>0.46683672523607972</v>
      </c>
    </row>
    <row r="42" spans="3:7" x14ac:dyDescent="0.2">
      <c r="C42" t="s">
        <v>121</v>
      </c>
      <c r="D42">
        <v>2</v>
      </c>
      <c r="E42">
        <v>12528.874</v>
      </c>
      <c r="F42">
        <v>12245.701999999999</v>
      </c>
      <c r="G42">
        <v>1.0231241949216141</v>
      </c>
    </row>
    <row r="43" spans="3:7" x14ac:dyDescent="0.2">
      <c r="C43" t="s">
        <v>122</v>
      </c>
      <c r="D43">
        <v>2</v>
      </c>
      <c r="E43">
        <v>11441.459000000001</v>
      </c>
      <c r="F43">
        <v>11510.409</v>
      </c>
      <c r="G43">
        <v>0.99400976976578337</v>
      </c>
    </row>
    <row r="44" spans="3:7" x14ac:dyDescent="0.2">
      <c r="C44" t="s">
        <v>123</v>
      </c>
      <c r="D44">
        <v>2</v>
      </c>
      <c r="E44">
        <v>13782.48</v>
      </c>
      <c r="F44">
        <v>17204.601999999999</v>
      </c>
      <c r="G44">
        <v>0.80109263788839757</v>
      </c>
    </row>
    <row r="45" spans="3:7" x14ac:dyDescent="0.2">
      <c r="C45" t="s">
        <v>124</v>
      </c>
      <c r="D45">
        <v>2</v>
      </c>
      <c r="E45">
        <v>6014.66</v>
      </c>
      <c r="F45">
        <v>16781.723000000002</v>
      </c>
      <c r="G45">
        <v>0.35840539138919164</v>
      </c>
    </row>
    <row r="46" spans="3:7" x14ac:dyDescent="0.2">
      <c r="C46" t="s">
        <v>121</v>
      </c>
      <c r="D46">
        <v>3</v>
      </c>
      <c r="E46">
        <v>8434.9030000000002</v>
      </c>
      <c r="F46">
        <v>16190.187</v>
      </c>
      <c r="G46">
        <v>0.52098860871711983</v>
      </c>
    </row>
    <row r="47" spans="3:7" x14ac:dyDescent="0.2">
      <c r="C47" t="s">
        <v>122</v>
      </c>
      <c r="D47">
        <v>3</v>
      </c>
      <c r="E47">
        <v>6308.0749999999998</v>
      </c>
      <c r="F47">
        <v>16419.601999999999</v>
      </c>
      <c r="G47">
        <v>0.38417953127000276</v>
      </c>
    </row>
    <row r="48" spans="3:7" x14ac:dyDescent="0.2">
      <c r="C48" t="s">
        <v>123</v>
      </c>
      <c r="D48">
        <v>3</v>
      </c>
      <c r="E48">
        <v>12215.924000000001</v>
      </c>
      <c r="F48">
        <v>19701.38</v>
      </c>
      <c r="G48">
        <v>0.62005422970370605</v>
      </c>
    </row>
    <row r="49" spans="3:7" x14ac:dyDescent="0.2">
      <c r="C49" t="s">
        <v>124</v>
      </c>
      <c r="D49">
        <v>3</v>
      </c>
      <c r="E49">
        <v>7137.4179999999997</v>
      </c>
      <c r="F49">
        <v>20471.087</v>
      </c>
      <c r="G49">
        <v>0.34865847622063256</v>
      </c>
    </row>
    <row r="50" spans="3:7" x14ac:dyDescent="0.2">
      <c r="C50" t="s">
        <v>121</v>
      </c>
      <c r="D50">
        <v>4</v>
      </c>
      <c r="E50">
        <v>8865.1749999999993</v>
      </c>
      <c r="F50">
        <v>12839.388000000001</v>
      </c>
      <c r="G50">
        <v>0.69046710014527157</v>
      </c>
    </row>
    <row r="51" spans="3:7" x14ac:dyDescent="0.2">
      <c r="C51" t="s">
        <v>122</v>
      </c>
      <c r="D51">
        <v>4</v>
      </c>
      <c r="E51">
        <v>7306.7610000000004</v>
      </c>
      <c r="F51">
        <v>13337.803</v>
      </c>
      <c r="G51">
        <v>0.54782343089037977</v>
      </c>
    </row>
    <row r="52" spans="3:7" x14ac:dyDescent="0.2">
      <c r="C52" t="s">
        <v>123</v>
      </c>
      <c r="D52">
        <v>4</v>
      </c>
      <c r="E52">
        <v>6645.1040000000003</v>
      </c>
      <c r="F52">
        <v>18223.773000000001</v>
      </c>
      <c r="G52">
        <v>0.3646393093241449</v>
      </c>
    </row>
    <row r="53" spans="3:7" x14ac:dyDescent="0.2">
      <c r="C53" t="s">
        <v>124</v>
      </c>
      <c r="D53">
        <v>4</v>
      </c>
      <c r="E53">
        <v>7088.125</v>
      </c>
      <c r="F53">
        <v>18066.945</v>
      </c>
      <c r="G53">
        <v>0.39232559793589894</v>
      </c>
    </row>
  </sheetData>
  <mergeCells count="6">
    <mergeCell ref="C7:F7"/>
    <mergeCell ref="G7:J7"/>
    <mergeCell ref="K7:N7"/>
    <mergeCell ref="O7:R7"/>
    <mergeCell ref="C2:F2"/>
    <mergeCell ref="G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A5E90-39CB-164A-885B-E9381EFB553C}">
  <dimension ref="B1:X71"/>
  <sheetViews>
    <sheetView tabSelected="1" zoomScale="75" workbookViewId="0">
      <selection activeCell="N7" sqref="N7"/>
    </sheetView>
  </sheetViews>
  <sheetFormatPr baseColWidth="10" defaultRowHeight="16" x14ac:dyDescent="0.2"/>
  <sheetData>
    <row r="1" spans="2:24" x14ac:dyDescent="0.2">
      <c r="B1" s="39"/>
      <c r="C1" s="40" t="s">
        <v>142</v>
      </c>
      <c r="D1" s="40"/>
      <c r="E1" s="40"/>
      <c r="F1" s="40"/>
      <c r="G1" s="40" t="s">
        <v>140</v>
      </c>
      <c r="H1" s="40"/>
      <c r="I1" s="40"/>
      <c r="J1" s="40"/>
      <c r="K1" s="40" t="s">
        <v>99</v>
      </c>
      <c r="L1" s="40"/>
      <c r="M1" s="40"/>
      <c r="N1" s="40"/>
    </row>
    <row r="2" spans="2:24" x14ac:dyDescent="0.2">
      <c r="B2" s="39"/>
      <c r="C2" s="41" t="s">
        <v>144</v>
      </c>
      <c r="D2" s="41" t="s">
        <v>145</v>
      </c>
      <c r="E2" s="41" t="s">
        <v>146</v>
      </c>
      <c r="F2" s="41" t="s">
        <v>147</v>
      </c>
      <c r="G2" s="41" t="s">
        <v>144</v>
      </c>
      <c r="H2" s="41" t="s">
        <v>145</v>
      </c>
      <c r="I2" s="41" t="s">
        <v>146</v>
      </c>
      <c r="J2" s="41" t="s">
        <v>147</v>
      </c>
      <c r="K2" s="41" t="s">
        <v>144</v>
      </c>
      <c r="L2" s="41" t="s">
        <v>145</v>
      </c>
      <c r="M2" s="41" t="s">
        <v>146</v>
      </c>
      <c r="N2" s="41" t="s">
        <v>147</v>
      </c>
    </row>
    <row r="3" spans="2:24" x14ac:dyDescent="0.2">
      <c r="B3" s="43" t="s">
        <v>141</v>
      </c>
      <c r="C3" s="42">
        <v>0.88854200000000005</v>
      </c>
      <c r="D3" s="42">
        <v>0.85728599999999999</v>
      </c>
      <c r="E3" s="42">
        <v>0.67493899999999996</v>
      </c>
      <c r="F3" s="42">
        <v>0.88323399999999996</v>
      </c>
      <c r="G3" s="42">
        <v>1.178391</v>
      </c>
      <c r="H3" s="42">
        <v>0.86079399999999995</v>
      </c>
      <c r="I3" s="42">
        <v>0.65787600000000002</v>
      </c>
      <c r="J3" s="42">
        <v>0.88217199999999996</v>
      </c>
      <c r="K3" s="42">
        <v>0.88660499999999998</v>
      </c>
      <c r="L3" s="42">
        <v>0.85610900000000001</v>
      </c>
      <c r="M3" s="42">
        <v>0.66631600000000002</v>
      </c>
      <c r="N3" s="42">
        <v>0.88002100000000005</v>
      </c>
    </row>
    <row r="10" spans="2:24" x14ac:dyDescent="0.2">
      <c r="B10" t="s">
        <v>130</v>
      </c>
      <c r="U10" s="1" t="s">
        <v>131</v>
      </c>
      <c r="V10" s="1"/>
      <c r="W10" s="1"/>
      <c r="X10" s="1" t="s">
        <v>132</v>
      </c>
    </row>
    <row r="11" spans="2:24" x14ac:dyDescent="0.2">
      <c r="U11" s="1" t="s">
        <v>133</v>
      </c>
      <c r="V11" s="1" t="s">
        <v>11</v>
      </c>
      <c r="W11" s="1" t="s">
        <v>12</v>
      </c>
      <c r="X11" s="1"/>
    </row>
    <row r="12" spans="2:24" x14ac:dyDescent="0.2">
      <c r="B12">
        <v>17.600000000000001</v>
      </c>
      <c r="U12" s="1">
        <v>17.600000000000001</v>
      </c>
      <c r="V12" s="1">
        <f>AVERAGE(B15:I15)</f>
        <v>4456.4206250000007</v>
      </c>
      <c r="W12" s="1">
        <f>AVERAGE(K15:S15)</f>
        <v>3921.7418888888892</v>
      </c>
      <c r="X12" s="33">
        <f>W12/V12</f>
        <v>0.88002058577872433</v>
      </c>
    </row>
    <row r="13" spans="2:24" x14ac:dyDescent="0.2">
      <c r="B13" s="38" t="s">
        <v>78</v>
      </c>
      <c r="C13" s="38"/>
      <c r="D13" s="38"/>
      <c r="E13" s="38"/>
      <c r="F13" s="38"/>
      <c r="G13" s="38"/>
      <c r="H13" s="38"/>
      <c r="I13" s="38"/>
      <c r="J13" s="38"/>
      <c r="K13" s="38" t="s">
        <v>12</v>
      </c>
      <c r="L13" s="38"/>
      <c r="M13" s="38"/>
      <c r="N13" s="38"/>
      <c r="O13" s="38"/>
      <c r="P13" s="38"/>
      <c r="Q13" s="38"/>
      <c r="R13" s="38"/>
      <c r="S13" s="38"/>
      <c r="U13" s="1">
        <v>11.3</v>
      </c>
      <c r="V13" s="1">
        <f>AVERAGE(B20:J20)</f>
        <v>8634.4272428888889</v>
      </c>
      <c r="W13" s="1">
        <f>AVERAGE(K20:R20)</f>
        <v>5753.2527500000006</v>
      </c>
      <c r="X13" s="33">
        <f t="shared" ref="X13:X15" si="0">W13/V13</f>
        <v>0.66631550514693882</v>
      </c>
    </row>
    <row r="14" spans="2:24" x14ac:dyDescent="0.2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U14" s="1">
        <v>10.6</v>
      </c>
      <c r="V14" s="1">
        <f>AVERAGE(B25:H25)</f>
        <v>5373.4007142857145</v>
      </c>
      <c r="W14" s="1">
        <f>AVERAGE(K25:Q25)</f>
        <v>4600.2187142857147</v>
      </c>
      <c r="X14" s="33">
        <f t="shared" si="0"/>
        <v>0.8561093726093385</v>
      </c>
    </row>
    <row r="15" spans="2:24" x14ac:dyDescent="0.2">
      <c r="B15" s="35">
        <v>3526.8240000000001</v>
      </c>
      <c r="C15" s="35">
        <v>4904.7939999999999</v>
      </c>
      <c r="D15" s="35">
        <v>4695.0150000000003</v>
      </c>
      <c r="E15" s="35">
        <v>5093.9610000000002</v>
      </c>
      <c r="F15" s="35">
        <v>4550.5439999999999</v>
      </c>
      <c r="G15" s="35">
        <v>4192.5969999999998</v>
      </c>
      <c r="H15" s="35">
        <v>4258.3280000000004</v>
      </c>
      <c r="I15" s="35">
        <v>4429.3019999999997</v>
      </c>
      <c r="J15" s="35"/>
      <c r="K15" s="35">
        <v>4257.0860000000002</v>
      </c>
      <c r="L15" s="35">
        <v>3307.2420000000002</v>
      </c>
      <c r="M15" s="35">
        <v>3292.904</v>
      </c>
      <c r="N15" s="35">
        <v>3947.13</v>
      </c>
      <c r="O15" s="35">
        <v>3838.4349999999999</v>
      </c>
      <c r="P15" s="35">
        <v>4194.1440000000002</v>
      </c>
      <c r="Q15" s="35">
        <v>4106.0230000000001</v>
      </c>
      <c r="R15" s="35">
        <v>3471.527</v>
      </c>
      <c r="S15" s="35">
        <v>4881.1859999999997</v>
      </c>
      <c r="U15" s="37">
        <v>1.7</v>
      </c>
      <c r="V15" s="1">
        <f>AVERAGE(B30:I30)</f>
        <v>1968.682875</v>
      </c>
      <c r="W15" s="1">
        <f>AVERAGE(K30:Q30)</f>
        <v>1745.4441428571429</v>
      </c>
      <c r="X15" s="33">
        <f t="shared" si="0"/>
        <v>0.88660503173074179</v>
      </c>
    </row>
    <row r="18" spans="2:19" x14ac:dyDescent="0.2">
      <c r="B18">
        <v>11.3</v>
      </c>
    </row>
    <row r="19" spans="2:19" x14ac:dyDescent="0.2">
      <c r="B19" s="38" t="s">
        <v>78</v>
      </c>
      <c r="C19" s="38"/>
      <c r="D19" s="38"/>
      <c r="E19" s="38"/>
      <c r="F19" s="38"/>
      <c r="G19" s="38"/>
      <c r="H19" s="38"/>
      <c r="I19" s="38"/>
      <c r="J19" s="38"/>
      <c r="K19" s="38" t="s">
        <v>12</v>
      </c>
      <c r="L19" s="38"/>
      <c r="M19" s="38"/>
      <c r="N19" s="38"/>
      <c r="O19" s="38"/>
      <c r="P19" s="38"/>
      <c r="Q19" s="38"/>
      <c r="R19" s="38"/>
      <c r="S19" s="38"/>
    </row>
    <row r="20" spans="2:19" x14ac:dyDescent="0.2">
      <c r="B20" s="35">
        <v>9559.4246509999994</v>
      </c>
      <c r="C20" s="35">
        <v>10068.922909999999</v>
      </c>
      <c r="D20" s="35">
        <v>7427.647723</v>
      </c>
      <c r="E20" s="35">
        <v>6460.6130970000004</v>
      </c>
      <c r="F20" s="35">
        <v>8831.5275810000003</v>
      </c>
      <c r="G20" s="35">
        <v>9692.2460940000001</v>
      </c>
      <c r="H20" s="35">
        <v>7637.0523899999998</v>
      </c>
      <c r="I20" s="35">
        <v>9776.7745479999994</v>
      </c>
      <c r="J20" s="35">
        <v>8255.6361919999999</v>
      </c>
      <c r="K20" s="35">
        <v>5486.6760000000004</v>
      </c>
      <c r="L20" s="35">
        <v>5978.1620000000003</v>
      </c>
      <c r="M20" s="35">
        <v>5651.8649999999998</v>
      </c>
      <c r="N20" s="35">
        <v>6660.3429999999998</v>
      </c>
      <c r="O20" s="35">
        <v>6363.9560000000001</v>
      </c>
      <c r="P20" s="35">
        <v>6065.1620000000003</v>
      </c>
      <c r="Q20" s="35">
        <v>4387.8670000000002</v>
      </c>
      <c r="R20" s="35">
        <v>5431.991</v>
      </c>
      <c r="S20" s="35"/>
    </row>
    <row r="23" spans="2:19" x14ac:dyDescent="0.2">
      <c r="B23">
        <v>10.6</v>
      </c>
    </row>
    <row r="24" spans="2:19" x14ac:dyDescent="0.2">
      <c r="B24" s="38" t="s">
        <v>78</v>
      </c>
      <c r="C24" s="38"/>
      <c r="D24" s="38"/>
      <c r="E24" s="38"/>
      <c r="F24" s="38"/>
      <c r="G24" s="38"/>
      <c r="H24" s="38"/>
      <c r="I24" s="38"/>
      <c r="J24" s="38"/>
      <c r="K24" s="38" t="s">
        <v>12</v>
      </c>
      <c r="L24" s="38"/>
      <c r="M24" s="38"/>
      <c r="N24" s="38"/>
      <c r="O24" s="38"/>
      <c r="P24" s="38"/>
      <c r="Q24" s="38"/>
      <c r="R24" s="38"/>
      <c r="S24" s="38"/>
    </row>
    <row r="25" spans="2:19" x14ac:dyDescent="0.2">
      <c r="B25" s="35">
        <v>4941.1670000000004</v>
      </c>
      <c r="C25" s="35">
        <v>5217.0339999999997</v>
      </c>
      <c r="D25" s="35">
        <v>5544.2619999999997</v>
      </c>
      <c r="E25" s="35">
        <v>5514.76</v>
      </c>
      <c r="F25" s="35">
        <v>6660.0569999999998</v>
      </c>
      <c r="G25" s="35">
        <v>4887.2219999999998</v>
      </c>
      <c r="H25" s="35">
        <v>4849.3029999999999</v>
      </c>
      <c r="I25" s="35"/>
      <c r="J25" s="35"/>
      <c r="K25" s="35">
        <v>5209.7839999999997</v>
      </c>
      <c r="L25" s="35">
        <v>4698.723</v>
      </c>
      <c r="M25" s="35">
        <v>4636.3159999999998</v>
      </c>
      <c r="N25" s="35">
        <v>3773.7950000000001</v>
      </c>
      <c r="O25" s="35">
        <v>3752.2269999999999</v>
      </c>
      <c r="P25" s="35">
        <v>4897.0860000000002</v>
      </c>
      <c r="Q25" s="35">
        <v>5233.6000000000004</v>
      </c>
      <c r="R25" s="35"/>
      <c r="S25" s="35"/>
    </row>
    <row r="28" spans="2:19" x14ac:dyDescent="0.2">
      <c r="B28">
        <v>1.7</v>
      </c>
    </row>
    <row r="29" spans="2:19" x14ac:dyDescent="0.2">
      <c r="B29" s="38" t="s">
        <v>78</v>
      </c>
      <c r="C29" s="38"/>
      <c r="D29" s="38"/>
      <c r="E29" s="38"/>
      <c r="F29" s="38"/>
      <c r="G29" s="38"/>
      <c r="H29" s="38"/>
      <c r="I29" s="38"/>
      <c r="J29" s="38"/>
      <c r="K29" s="38" t="s">
        <v>12</v>
      </c>
      <c r="L29" s="38"/>
      <c r="M29" s="38"/>
      <c r="N29" s="38"/>
      <c r="O29" s="38"/>
      <c r="P29" s="38"/>
      <c r="Q29" s="38"/>
      <c r="R29" s="38"/>
      <c r="S29" s="38"/>
    </row>
    <row r="30" spans="2:19" x14ac:dyDescent="0.2">
      <c r="B30" s="35">
        <v>2029.617</v>
      </c>
      <c r="C30" s="35">
        <v>2029.72</v>
      </c>
      <c r="D30" s="35">
        <v>1935.9549999999999</v>
      </c>
      <c r="E30" s="35">
        <v>2124.8739999999998</v>
      </c>
      <c r="F30" s="35">
        <v>2011.924</v>
      </c>
      <c r="G30" s="35">
        <v>1829.5809999999999</v>
      </c>
      <c r="H30" s="35">
        <v>1960.152</v>
      </c>
      <c r="I30" s="35">
        <v>1827.64</v>
      </c>
      <c r="J30" s="35"/>
      <c r="K30" s="35">
        <v>1746.923</v>
      </c>
      <c r="L30" s="35">
        <v>1636.99</v>
      </c>
      <c r="M30" s="35">
        <v>1581.8119999999999</v>
      </c>
      <c r="N30" s="35">
        <v>2006.6210000000001</v>
      </c>
      <c r="O30" s="35">
        <v>1687.54</v>
      </c>
      <c r="P30" s="35">
        <v>2187.1770000000001</v>
      </c>
      <c r="Q30" s="35">
        <v>1371.046</v>
      </c>
      <c r="R30" s="35"/>
      <c r="S30" s="35"/>
    </row>
    <row r="34" spans="2:24" x14ac:dyDescent="0.2">
      <c r="B34" t="s">
        <v>134</v>
      </c>
    </row>
    <row r="35" spans="2:24" x14ac:dyDescent="0.2">
      <c r="B35">
        <v>17.600000000000001</v>
      </c>
    </row>
    <row r="36" spans="2:24" x14ac:dyDescent="0.2">
      <c r="B36" s="38" t="s">
        <v>78</v>
      </c>
      <c r="C36" s="38"/>
      <c r="D36" s="38"/>
      <c r="E36" s="38"/>
      <c r="F36" s="38"/>
      <c r="G36" s="38"/>
      <c r="H36" s="38"/>
      <c r="I36" s="38"/>
      <c r="J36" s="38"/>
      <c r="K36" s="38" t="s">
        <v>12</v>
      </c>
      <c r="L36" s="38"/>
      <c r="M36" s="38"/>
      <c r="N36" s="38"/>
      <c r="O36" s="38"/>
      <c r="P36" s="38"/>
      <c r="Q36" s="38"/>
      <c r="R36" s="38"/>
      <c r="S36" s="38"/>
      <c r="U36" s="1" t="s">
        <v>134</v>
      </c>
      <c r="V36" s="1"/>
      <c r="W36" s="1"/>
      <c r="X36" s="1"/>
    </row>
    <row r="37" spans="2:24" x14ac:dyDescent="0.2">
      <c r="B37" s="35">
        <v>3508.7809999999999</v>
      </c>
      <c r="C37" s="35">
        <v>4818.0209999999997</v>
      </c>
      <c r="D37" s="35">
        <v>4675.9359999999997</v>
      </c>
      <c r="E37" s="35">
        <v>5039.1180000000004</v>
      </c>
      <c r="F37" s="35">
        <v>4494.7979999999998</v>
      </c>
      <c r="G37" s="35">
        <v>4119.8490000000002</v>
      </c>
      <c r="H37" s="35">
        <v>4246.201</v>
      </c>
      <c r="I37" s="35">
        <v>4479.6049999999996</v>
      </c>
      <c r="J37" s="35"/>
      <c r="K37" s="35">
        <v>4146.5709999999999</v>
      </c>
      <c r="L37" s="35">
        <v>3300.7649999999999</v>
      </c>
      <c r="M37" s="35">
        <v>3292.2640000000001</v>
      </c>
      <c r="N37" s="35">
        <v>3912.3150000000001</v>
      </c>
      <c r="O37" s="35">
        <v>3758.3270000000002</v>
      </c>
      <c r="P37" s="35">
        <v>4119.0320000000002</v>
      </c>
      <c r="Q37" s="35">
        <v>4135.268</v>
      </c>
      <c r="R37" s="35">
        <v>3715.828</v>
      </c>
      <c r="S37" s="35">
        <v>4734.5540000000001</v>
      </c>
      <c r="U37" s="1"/>
      <c r="V37" s="1" t="s">
        <v>11</v>
      </c>
      <c r="W37" s="1" t="s">
        <v>12</v>
      </c>
      <c r="X37" s="1"/>
    </row>
    <row r="38" spans="2:24" x14ac:dyDescent="0.2">
      <c r="U38" s="1">
        <v>17.600000000000001</v>
      </c>
      <c r="V38" s="1">
        <f>AVERAGE(B37:I37)</f>
        <v>4422.7886249999992</v>
      </c>
      <c r="W38" s="1">
        <f>AVERAGE(K37:S37)</f>
        <v>3901.6582222222223</v>
      </c>
      <c r="X38" s="33">
        <f>W38/V38</f>
        <v>0.88217153317432684</v>
      </c>
    </row>
    <row r="39" spans="2:24" x14ac:dyDescent="0.2">
      <c r="B39">
        <v>11.3</v>
      </c>
      <c r="U39" s="1">
        <v>11.3</v>
      </c>
      <c r="V39" s="1">
        <f>AVERAGE(B41:J41)</f>
        <v>8379.1188666666676</v>
      </c>
      <c r="W39" s="1">
        <f>AVERAGE(K41:R41)</f>
        <v>5512.4211249999998</v>
      </c>
      <c r="X39" s="33">
        <f t="shared" ref="X39:X41" si="1">W39/V39</f>
        <v>0.65787599062822688</v>
      </c>
    </row>
    <row r="40" spans="2:24" x14ac:dyDescent="0.2">
      <c r="B40" s="38" t="s">
        <v>78</v>
      </c>
      <c r="C40" s="38"/>
      <c r="D40" s="38"/>
      <c r="E40" s="38"/>
      <c r="F40" s="38"/>
      <c r="G40" s="38"/>
      <c r="H40" s="38"/>
      <c r="I40" s="38"/>
      <c r="J40" s="38"/>
      <c r="K40" s="38" t="s">
        <v>12</v>
      </c>
      <c r="L40" s="38"/>
      <c r="M40" s="38"/>
      <c r="N40" s="38"/>
      <c r="O40" s="38"/>
      <c r="P40" s="38"/>
      <c r="Q40" s="38"/>
      <c r="R40" s="38"/>
      <c r="S40" s="38"/>
      <c r="U40" s="1">
        <v>10.6</v>
      </c>
      <c r="V40" s="1">
        <f>AVERAGE(B45:H45)</f>
        <v>5032.5957142857151</v>
      </c>
      <c r="W40" s="1">
        <f>AVERAGE(K45:Q45)</f>
        <v>4332.0301428571429</v>
      </c>
      <c r="X40" s="33">
        <f t="shared" si="1"/>
        <v>0.86079438699200084</v>
      </c>
    </row>
    <row r="41" spans="2:24" x14ac:dyDescent="0.2">
      <c r="B41" s="35">
        <v>8960.8648720000001</v>
      </c>
      <c r="C41" s="35">
        <v>10035.634679999999</v>
      </c>
      <c r="D41" s="35">
        <v>6997.6091580000002</v>
      </c>
      <c r="E41" s="35">
        <v>6308.3868929999999</v>
      </c>
      <c r="F41" s="35">
        <v>8633.2205919999997</v>
      </c>
      <c r="G41" s="35">
        <v>9466.735154</v>
      </c>
      <c r="H41" s="35">
        <v>7287.6498570000003</v>
      </c>
      <c r="I41" s="35">
        <v>9535.9791060000007</v>
      </c>
      <c r="J41" s="35">
        <v>8185.9894880000002</v>
      </c>
      <c r="K41" s="35">
        <v>5241.491</v>
      </c>
      <c r="L41" s="35">
        <v>5756.1170000000002</v>
      </c>
      <c r="M41" s="35">
        <v>5446.9639999999999</v>
      </c>
      <c r="N41" s="35">
        <v>6424.3389999999999</v>
      </c>
      <c r="O41" s="35">
        <v>6047.9309999999996</v>
      </c>
      <c r="P41" s="35">
        <v>5776.1310000000003</v>
      </c>
      <c r="Q41" s="35">
        <v>4113.317</v>
      </c>
      <c r="R41" s="35">
        <v>5293.0789999999997</v>
      </c>
      <c r="S41" s="35"/>
      <c r="U41" s="37">
        <v>1.7</v>
      </c>
      <c r="V41" s="1">
        <f>AVERAGE(B50:I50)</f>
        <v>1938.8511250000001</v>
      </c>
      <c r="W41" s="1">
        <f>AVERAGE(K50:S50)</f>
        <v>2284.7237777777777</v>
      </c>
      <c r="X41" s="33">
        <f t="shared" si="1"/>
        <v>1.1783905160731605</v>
      </c>
    </row>
    <row r="43" spans="2:24" x14ac:dyDescent="0.2">
      <c r="B43">
        <v>10.6</v>
      </c>
    </row>
    <row r="44" spans="2:24" x14ac:dyDescent="0.2">
      <c r="B44" s="38" t="s">
        <v>78</v>
      </c>
      <c r="C44" s="38"/>
      <c r="D44" s="38"/>
      <c r="E44" s="38"/>
      <c r="F44" s="38"/>
      <c r="G44" s="38"/>
      <c r="H44" s="38"/>
      <c r="I44" s="38"/>
      <c r="J44" s="38"/>
      <c r="K44" s="38" t="s">
        <v>12</v>
      </c>
      <c r="L44" s="38"/>
      <c r="M44" s="38"/>
      <c r="N44" s="38"/>
      <c r="O44" s="38"/>
      <c r="P44" s="38"/>
      <c r="Q44" s="38"/>
      <c r="R44" s="38"/>
      <c r="S44" s="38"/>
    </row>
    <row r="45" spans="2:24" x14ac:dyDescent="0.2">
      <c r="B45" s="35">
        <v>4724.4639999999999</v>
      </c>
      <c r="C45" s="35">
        <v>4962.9470000000001</v>
      </c>
      <c r="D45" s="35">
        <v>4983.3729999999996</v>
      </c>
      <c r="E45" s="35">
        <v>5133.6880000000001</v>
      </c>
      <c r="F45" s="35">
        <v>6151.0910000000003</v>
      </c>
      <c r="G45" s="35">
        <v>4629.5039999999999</v>
      </c>
      <c r="H45" s="35">
        <v>4643.1030000000001</v>
      </c>
      <c r="I45" s="35"/>
      <c r="J45" s="35"/>
      <c r="K45" s="35">
        <v>4759.2889999999998</v>
      </c>
      <c r="L45" s="35">
        <v>4493.6080000000002</v>
      </c>
      <c r="M45" s="35">
        <v>4582.1890000000003</v>
      </c>
      <c r="N45" s="35">
        <v>4482.4319999999998</v>
      </c>
      <c r="O45" s="35">
        <v>3609.5129999999999</v>
      </c>
      <c r="P45" s="35">
        <v>3614.4470000000001</v>
      </c>
      <c r="Q45" s="35">
        <v>4782.7330000000002</v>
      </c>
      <c r="R45" s="35">
        <v>4609.2740000000003</v>
      </c>
      <c r="S45" s="35"/>
    </row>
    <row r="48" spans="2:24" x14ac:dyDescent="0.2">
      <c r="B48">
        <v>1.7</v>
      </c>
    </row>
    <row r="49" spans="2:24" x14ac:dyDescent="0.2">
      <c r="B49" s="38" t="s">
        <v>78</v>
      </c>
      <c r="C49" s="38"/>
      <c r="D49" s="38"/>
      <c r="E49" s="38"/>
      <c r="F49" s="38"/>
      <c r="G49" s="38"/>
      <c r="H49" s="38"/>
      <c r="I49" s="38"/>
      <c r="J49" s="38"/>
      <c r="K49" s="38" t="s">
        <v>12</v>
      </c>
      <c r="L49" s="38"/>
      <c r="M49" s="38"/>
      <c r="N49" s="38"/>
      <c r="O49" s="38"/>
      <c r="P49" s="38"/>
      <c r="Q49" s="38"/>
      <c r="R49" s="38"/>
      <c r="S49" s="38"/>
    </row>
    <row r="50" spans="2:24" x14ac:dyDescent="0.2">
      <c r="B50" s="35">
        <v>1955.432</v>
      </c>
      <c r="C50" s="35">
        <v>1974.702</v>
      </c>
      <c r="D50" s="35">
        <v>1924.8579999999999</v>
      </c>
      <c r="E50" s="35">
        <v>2087.913</v>
      </c>
      <c r="F50" s="35">
        <v>2006.2550000000001</v>
      </c>
      <c r="G50" s="35">
        <v>1780.77</v>
      </c>
      <c r="H50" s="35">
        <v>1977.4829999999999</v>
      </c>
      <c r="I50" s="35">
        <v>1803.396</v>
      </c>
      <c r="J50" s="35"/>
      <c r="K50" s="35">
        <v>5019.7030000000004</v>
      </c>
      <c r="L50" s="35">
        <v>3502.7869999999998</v>
      </c>
      <c r="M50" s="35">
        <v>1711.2149999999999</v>
      </c>
      <c r="N50" s="35">
        <v>1619.854</v>
      </c>
      <c r="O50" s="35">
        <v>1566.635</v>
      </c>
      <c r="P50" s="35">
        <v>1967.5150000000001</v>
      </c>
      <c r="Q50" s="35">
        <v>1643.5060000000001</v>
      </c>
      <c r="R50" s="35">
        <v>2184.8159999999998</v>
      </c>
      <c r="S50" s="35">
        <v>1346.4829999999999</v>
      </c>
    </row>
    <row r="54" spans="2:24" x14ac:dyDescent="0.2">
      <c r="B54" t="s">
        <v>135</v>
      </c>
    </row>
    <row r="56" spans="2:24" x14ac:dyDescent="0.2">
      <c r="B56">
        <v>17.600000000000001</v>
      </c>
      <c r="U56" s="1"/>
      <c r="V56" s="1" t="s">
        <v>136</v>
      </c>
      <c r="W56" s="1"/>
      <c r="X56" s="1"/>
    </row>
    <row r="57" spans="2:24" x14ac:dyDescent="0.2">
      <c r="B57" s="38" t="s">
        <v>78</v>
      </c>
      <c r="C57" s="38"/>
      <c r="D57" s="38"/>
      <c r="E57" s="38"/>
      <c r="F57" s="38"/>
      <c r="G57" s="38"/>
      <c r="H57" s="38"/>
      <c r="I57" s="38"/>
      <c r="J57" s="38"/>
      <c r="K57" s="38" t="s">
        <v>12</v>
      </c>
      <c r="L57" s="38"/>
      <c r="M57" s="38"/>
      <c r="N57" s="38"/>
      <c r="O57" s="38"/>
      <c r="P57" s="38"/>
      <c r="Q57" s="38"/>
      <c r="R57" s="38"/>
      <c r="S57" s="38"/>
      <c r="U57" s="1"/>
      <c r="V57" s="1" t="s">
        <v>78</v>
      </c>
      <c r="W57" s="1" t="s">
        <v>12</v>
      </c>
      <c r="X57" s="1" t="s">
        <v>137</v>
      </c>
    </row>
    <row r="58" spans="2:24" x14ac:dyDescent="0.2">
      <c r="B58" s="35">
        <v>3580.8620000000001</v>
      </c>
      <c r="C58" s="35">
        <v>4957.241</v>
      </c>
      <c r="D58" s="35">
        <v>4749.3019999999997</v>
      </c>
      <c r="E58" s="35">
        <v>5138.7110000000002</v>
      </c>
      <c r="F58" s="35">
        <v>4598.3</v>
      </c>
      <c r="G58" s="35">
        <v>4265.9009999999998</v>
      </c>
      <c r="H58" s="35">
        <v>4325.585</v>
      </c>
      <c r="I58" s="35">
        <v>4483.5720000000001</v>
      </c>
      <c r="J58" s="35"/>
      <c r="K58" s="35">
        <v>4318.8410000000003</v>
      </c>
      <c r="L58" s="35">
        <v>3375.268</v>
      </c>
      <c r="M58" s="35">
        <v>3403.0129999999999</v>
      </c>
      <c r="N58" s="35">
        <v>3992.5410000000002</v>
      </c>
      <c r="O58" s="35">
        <v>3843.6640000000002</v>
      </c>
      <c r="P58" s="35">
        <v>4249.5680000000002</v>
      </c>
      <c r="Q58" s="35">
        <v>4250.0550000000003</v>
      </c>
      <c r="R58" s="35">
        <v>3597.7779999999998</v>
      </c>
      <c r="S58" s="35">
        <v>4839.0810000000001</v>
      </c>
      <c r="U58" s="1">
        <v>17.600000000000001</v>
      </c>
      <c r="V58" s="1">
        <f>AVERAGE(B58:J58)</f>
        <v>4512.4342499999993</v>
      </c>
      <c r="W58" s="1">
        <f>AVERAGE(K58:S58)</f>
        <v>3985.5343333333335</v>
      </c>
      <c r="X58" s="33">
        <f>W58/V58</f>
        <v>0.88323377417262849</v>
      </c>
    </row>
    <row r="59" spans="2:24" x14ac:dyDescent="0.2">
      <c r="U59" s="1">
        <v>11.3</v>
      </c>
      <c r="V59" s="1">
        <f>AVERAGE(B62:J62)</f>
        <v>8634.7928462222226</v>
      </c>
      <c r="W59" s="1">
        <f>AVERAGE(K62:R62)</f>
        <v>5827.9587499999998</v>
      </c>
      <c r="X59" s="33">
        <f t="shared" ref="X59:X61" si="2">W59/V59</f>
        <v>0.67493903487792062</v>
      </c>
    </row>
    <row r="60" spans="2:24" x14ac:dyDescent="0.2">
      <c r="B60">
        <v>11.3</v>
      </c>
      <c r="U60" s="1">
        <v>10.6</v>
      </c>
      <c r="V60" s="1">
        <f>AVERAGE(B67:H67)</f>
        <v>5354.5395714285705</v>
      </c>
      <c r="W60" s="1">
        <f>AVERAGE(K67:R67)</f>
        <v>4590.3729999999996</v>
      </c>
      <c r="X60" s="33">
        <f t="shared" si="2"/>
        <v>0.85728622204865057</v>
      </c>
    </row>
    <row r="61" spans="2:24" x14ac:dyDescent="0.2">
      <c r="B61" s="38" t="s">
        <v>78</v>
      </c>
      <c r="C61" s="38"/>
      <c r="D61" s="38"/>
      <c r="E61" s="38"/>
      <c r="F61" s="38"/>
      <c r="G61" s="38"/>
      <c r="H61" s="38"/>
      <c r="I61" s="38"/>
      <c r="J61" s="38"/>
      <c r="K61" s="38" t="s">
        <v>12</v>
      </c>
      <c r="L61" s="38"/>
      <c r="M61" s="38"/>
      <c r="N61" s="38"/>
      <c r="O61" s="38"/>
      <c r="P61" s="38"/>
      <c r="Q61" s="38"/>
      <c r="R61" s="38"/>
      <c r="S61" s="38"/>
      <c r="U61" s="37">
        <v>1.7</v>
      </c>
      <c r="V61" s="1">
        <f>AVERAGE(B71:I71)</f>
        <v>1962.273625</v>
      </c>
      <c r="W61" s="1">
        <f>AVERAGE(K71:Q71)</f>
        <v>1743.5624285714287</v>
      </c>
      <c r="X61" s="33">
        <f t="shared" si="2"/>
        <v>0.88854194764577166</v>
      </c>
    </row>
    <row r="62" spans="2:24" x14ac:dyDescent="0.2">
      <c r="B62" s="35">
        <v>9248.1706570000006</v>
      </c>
      <c r="C62" s="35">
        <v>10183.05811</v>
      </c>
      <c r="D62" s="35">
        <v>7334.9206130000002</v>
      </c>
      <c r="E62" s="35">
        <v>6469.3041059999996</v>
      </c>
      <c r="F62" s="35">
        <v>8986.8491610000001</v>
      </c>
      <c r="G62" s="35">
        <v>9716.1768049999991</v>
      </c>
      <c r="H62" s="35">
        <v>7758.8811640000004</v>
      </c>
      <c r="I62" s="35">
        <v>9697.643403</v>
      </c>
      <c r="J62" s="35">
        <v>8318.1315969999996</v>
      </c>
      <c r="K62" s="35">
        <v>5482.58</v>
      </c>
      <c r="L62" s="35">
        <v>6228.8379999999997</v>
      </c>
      <c r="M62" s="35">
        <v>5735.3969999999999</v>
      </c>
      <c r="N62" s="35">
        <v>6863.7290000000003</v>
      </c>
      <c r="O62" s="35">
        <v>6308.4</v>
      </c>
      <c r="P62" s="35">
        <v>6053.1229999999996</v>
      </c>
      <c r="Q62" s="35">
        <v>4518.424</v>
      </c>
      <c r="R62" s="35">
        <v>5433.1790000000001</v>
      </c>
      <c r="S62" s="35"/>
    </row>
    <row r="65" spans="2:19" x14ac:dyDescent="0.2">
      <c r="B65">
        <v>10.6</v>
      </c>
    </row>
    <row r="66" spans="2:19" x14ac:dyDescent="0.2">
      <c r="B66" s="38" t="s">
        <v>78</v>
      </c>
      <c r="C66" s="38"/>
      <c r="D66" s="38"/>
      <c r="E66" s="38"/>
      <c r="F66" s="38"/>
      <c r="G66" s="38"/>
      <c r="H66" s="38"/>
      <c r="I66" s="38"/>
      <c r="J66" s="38"/>
      <c r="K66" s="38" t="s">
        <v>12</v>
      </c>
      <c r="L66" s="38"/>
      <c r="M66" s="38"/>
      <c r="N66" s="38"/>
      <c r="O66" s="38"/>
      <c r="P66" s="38"/>
      <c r="Q66" s="38"/>
      <c r="R66" s="38"/>
      <c r="S66" s="38"/>
    </row>
    <row r="67" spans="2:19" x14ac:dyDescent="0.2">
      <c r="B67" s="35">
        <v>4915.9340000000002</v>
      </c>
      <c r="C67" s="35">
        <v>5196.5249999999996</v>
      </c>
      <c r="D67" s="35">
        <v>5529.5720000000001</v>
      </c>
      <c r="E67" s="35">
        <v>5490.1880000000001</v>
      </c>
      <c r="F67" s="35">
        <v>6638.585</v>
      </c>
      <c r="G67" s="35">
        <v>4877.3119999999999</v>
      </c>
      <c r="H67" s="35">
        <v>4833.6610000000001</v>
      </c>
      <c r="I67" s="35"/>
      <c r="J67" s="35"/>
      <c r="K67" s="35">
        <v>5149.5069999999996</v>
      </c>
      <c r="L67" s="35">
        <v>4618.1059999999998</v>
      </c>
      <c r="M67" s="35">
        <v>4699.558</v>
      </c>
      <c r="N67" s="35">
        <v>4633.1379999999999</v>
      </c>
      <c r="O67" s="35">
        <v>3732.4070000000002</v>
      </c>
      <c r="P67" s="35">
        <v>3750.5349999999999</v>
      </c>
      <c r="Q67" s="35">
        <v>4894.0510000000004</v>
      </c>
      <c r="R67" s="35">
        <v>5245.6819999999998</v>
      </c>
      <c r="S67" s="35"/>
    </row>
    <row r="69" spans="2:19" x14ac:dyDescent="0.2">
      <c r="B69">
        <v>1.7</v>
      </c>
    </row>
    <row r="70" spans="2:19" x14ac:dyDescent="0.2">
      <c r="B70" s="38" t="s">
        <v>78</v>
      </c>
      <c r="C70" s="38"/>
      <c r="D70" s="38"/>
      <c r="E70" s="38"/>
      <c r="F70" s="38"/>
      <c r="G70" s="38"/>
      <c r="H70" s="38"/>
      <c r="I70" s="38"/>
      <c r="J70" s="38"/>
      <c r="K70" s="38" t="s">
        <v>12</v>
      </c>
      <c r="L70" s="38"/>
      <c r="M70" s="38"/>
      <c r="N70" s="38"/>
      <c r="O70" s="38"/>
      <c r="P70" s="38"/>
      <c r="Q70" s="38"/>
      <c r="R70" s="38"/>
      <c r="S70" s="38"/>
    </row>
    <row r="71" spans="2:19" x14ac:dyDescent="0.2">
      <c r="B71" s="35">
        <v>2020.404</v>
      </c>
      <c r="C71" s="35">
        <v>2007.3869999999999</v>
      </c>
      <c r="D71" s="35">
        <v>1934.046</v>
      </c>
      <c r="E71" s="35">
        <v>2118.9490000000001</v>
      </c>
      <c r="F71" s="35">
        <v>2012.0820000000001</v>
      </c>
      <c r="G71" s="35">
        <v>1816.443</v>
      </c>
      <c r="H71" s="35">
        <v>1962.922</v>
      </c>
      <c r="I71" s="35">
        <v>1825.9559999999999</v>
      </c>
      <c r="J71" s="35"/>
      <c r="K71" s="35">
        <v>1743.4829999999999</v>
      </c>
      <c r="L71" s="35">
        <v>1635.0519999999999</v>
      </c>
      <c r="M71" s="35">
        <v>1581.0940000000001</v>
      </c>
      <c r="N71" s="35">
        <v>2003.8689999999999</v>
      </c>
      <c r="O71" s="35">
        <v>1677.751</v>
      </c>
      <c r="P71" s="35">
        <v>2187.6039999999998</v>
      </c>
      <c r="Q71" s="35">
        <v>1376.0840000000001</v>
      </c>
      <c r="R71" s="35"/>
      <c r="S71" s="35"/>
    </row>
  </sheetData>
  <mergeCells count="27">
    <mergeCell ref="C1:F1"/>
    <mergeCell ref="G1:J1"/>
    <mergeCell ref="K1:N1"/>
    <mergeCell ref="B13:J13"/>
    <mergeCell ref="K13:S13"/>
    <mergeCell ref="B19:J19"/>
    <mergeCell ref="K19:S19"/>
    <mergeCell ref="B24:J24"/>
    <mergeCell ref="K24:S24"/>
    <mergeCell ref="B29:J29"/>
    <mergeCell ref="K29:S29"/>
    <mergeCell ref="B36:J36"/>
    <mergeCell ref="K36:S36"/>
    <mergeCell ref="B40:J40"/>
    <mergeCell ref="K40:S40"/>
    <mergeCell ref="B44:J44"/>
    <mergeCell ref="K44:S44"/>
    <mergeCell ref="B49:J49"/>
    <mergeCell ref="K49:S49"/>
    <mergeCell ref="B57:J57"/>
    <mergeCell ref="K57:S57"/>
    <mergeCell ref="B61:J61"/>
    <mergeCell ref="K61:S61"/>
    <mergeCell ref="B66:J66"/>
    <mergeCell ref="K66:S66"/>
    <mergeCell ref="B70:J70"/>
    <mergeCell ref="K70:S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1A</vt:lpstr>
      <vt:lpstr>1B</vt:lpstr>
      <vt:lpstr>1C</vt:lpstr>
      <vt:lpstr>1D</vt:lpstr>
      <vt:lpstr>1E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2022-08-08T09:19:08Z</dcterms:created>
  <dcterms:modified xsi:type="dcterms:W3CDTF">2022-08-08T09:40:14Z</dcterms:modified>
</cp:coreProperties>
</file>