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ima352/Desktop/PAPERS/2022 LEC progenitor/LSA final files/"/>
    </mc:Choice>
  </mc:AlternateContent>
  <xr:revisionPtr revIDLastSave="0" documentId="13_ncr:1_{1D70F93C-9655-5443-BA81-8C06B54F70C2}" xr6:coauthVersionLast="47" xr6:coauthVersionMax="47" xr10:uidLastSave="{00000000-0000-0000-0000-000000000000}"/>
  <bookViews>
    <workbookView xWindow="2240" yWindow="500" windowWidth="27640" windowHeight="16760" activeTab="1" xr2:uid="{00000000-000D-0000-FFFF-FFFF00000000}"/>
  </bookViews>
  <sheets>
    <sheet name="Figure 1D" sheetId="1" r:id="rId1"/>
    <sheet name="Figure 1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2" l="1"/>
  <c r="Q6" i="2"/>
  <c r="J11" i="2"/>
  <c r="J6" i="2"/>
  <c r="J14" i="1"/>
  <c r="J7" i="1"/>
  <c r="Q7" i="1"/>
  <c r="Q5" i="1"/>
  <c r="Q6" i="1"/>
  <c r="J9" i="2" l="1"/>
  <c r="J4" i="2"/>
  <c r="Q13" i="1"/>
  <c r="Q14" i="1" s="1"/>
  <c r="Q9" i="2"/>
  <c r="Q4" i="2"/>
  <c r="J5" i="2"/>
  <c r="J12" i="1"/>
  <c r="J5" i="1"/>
  <c r="Q12" i="1"/>
  <c r="J13" i="1"/>
  <c r="J6" i="1"/>
  <c r="Q10" i="2"/>
  <c r="Q5" i="2"/>
  <c r="J10" i="2"/>
</calcChain>
</file>

<file path=xl/sharedStrings.xml><?xml version="1.0" encoding="utf-8"?>
<sst xmlns="http://schemas.openxmlformats.org/spreadsheetml/2006/main" count="122" uniqueCount="25">
  <si>
    <t>Female</t>
  </si>
  <si>
    <t>rosa</t>
  </si>
  <si>
    <t>% BEC</t>
  </si>
  <si>
    <t>% LEC</t>
  </si>
  <si>
    <t>% BEC tom+</t>
  </si>
  <si>
    <t>% BEC tom-</t>
  </si>
  <si>
    <t>% LEC tom+</t>
  </si>
  <si>
    <t>% LEC tom-</t>
  </si>
  <si>
    <t>+</t>
  </si>
  <si>
    <t>tom/+</t>
  </si>
  <si>
    <t>cervical</t>
  </si>
  <si>
    <t>wt</t>
  </si>
  <si>
    <t>lumbar</t>
  </si>
  <si>
    <t>Embryo ID</t>
  </si>
  <si>
    <t>Cdh5-CreERT2</t>
  </si>
  <si>
    <t># BEC</t>
  </si>
  <si>
    <t># LEC</t>
  </si>
  <si>
    <t>avr</t>
  </si>
  <si>
    <t>sd</t>
  </si>
  <si>
    <t>Tam at E10.5, FACS E14.5</t>
  </si>
  <si>
    <t>Tam at E9.5, FACS E14.5</t>
  </si>
  <si>
    <t>skin region</t>
  </si>
  <si>
    <t>BEC</t>
  </si>
  <si>
    <t>LEC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</si>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</sst>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2" fillId="0" borderId="0" xfId="0" applyFont="1"/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left"/>
    </xf>
    <xf numFmtId="0" fontId="0" fillId="0" borderId="4" xfId="0" applyBorder="1"/>
    <xf numFmtId="164" fontId="0" fillId="0" borderId="3" xfId="0" applyNumberFormat="1" applyFont="1" applyBorder="1" applyAlignment="1">
      <alignment horizontal="center"/>
    </xf>
    <xf numFmtId="0" fontId="0" fillId="0" borderId="4" xfId="0" applyFont="1" applyBorder="1"/>
    <xf numFmtId="164" fontId="0" fillId="0" borderId="3" xfId="0" applyNumberForma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workbookViewId="0">
      <selection activeCell="F32" sqref="F32"/>
    </sheetView>
  </sheetViews>
  <sheetFormatPr baseColWidth="10" defaultColWidth="10.83203125" defaultRowHeight="16" x14ac:dyDescent="0.2"/>
  <cols>
    <col min="1" max="16384" width="10.83203125" style="2"/>
  </cols>
  <sheetData>
    <row r="1" spans="1:19" x14ac:dyDescent="0.2">
      <c r="A1" s="1" t="s">
        <v>20</v>
      </c>
    </row>
    <row r="2" spans="1:19" x14ac:dyDescent="0.2">
      <c r="A2" s="1"/>
    </row>
    <row r="3" spans="1:19" s="4" customFormat="1" ht="16" customHeight="1" x14ac:dyDescent="0.2">
      <c r="F3" s="29" t="s">
        <v>22</v>
      </c>
      <c r="G3" s="29"/>
      <c r="H3" s="29"/>
      <c r="I3" s="29"/>
      <c r="J3" s="29"/>
      <c r="K3" s="29"/>
      <c r="M3" s="29" t="s">
        <v>23</v>
      </c>
      <c r="N3" s="29"/>
      <c r="O3" s="29"/>
      <c r="P3" s="29"/>
      <c r="Q3" s="29"/>
      <c r="R3" s="29"/>
    </row>
    <row r="4" spans="1:19" s="4" customFormat="1" thickBot="1" x14ac:dyDescent="0.25">
      <c r="A4" s="3" t="s">
        <v>13</v>
      </c>
      <c r="B4" s="3" t="s">
        <v>0</v>
      </c>
      <c r="C4" s="3" t="s">
        <v>14</v>
      </c>
      <c r="D4" s="3" t="s">
        <v>1</v>
      </c>
      <c r="E4" s="3" t="s">
        <v>21</v>
      </c>
      <c r="F4" s="3" t="s">
        <v>2</v>
      </c>
      <c r="G4" s="17" t="s">
        <v>15</v>
      </c>
      <c r="H4" s="3" t="s">
        <v>4</v>
      </c>
      <c r="I4" s="3" t="s">
        <v>5</v>
      </c>
      <c r="J4" s="3"/>
      <c r="K4" s="3"/>
      <c r="L4" s="3"/>
      <c r="M4" s="3" t="s">
        <v>3</v>
      </c>
      <c r="N4" s="17" t="s">
        <v>16</v>
      </c>
      <c r="O4" s="3" t="s">
        <v>6</v>
      </c>
      <c r="P4" s="3" t="s">
        <v>7</v>
      </c>
    </row>
    <row r="5" spans="1:19" x14ac:dyDescent="0.2">
      <c r="A5" s="2">
        <v>2</v>
      </c>
      <c r="B5" s="2">
        <v>63448</v>
      </c>
      <c r="C5" s="5" t="s">
        <v>8</v>
      </c>
      <c r="D5" s="5" t="s">
        <v>9</v>
      </c>
      <c r="E5" s="3" t="s">
        <v>10</v>
      </c>
      <c r="F5" s="14">
        <v>90.9</v>
      </c>
      <c r="G5" s="15">
        <v>1064</v>
      </c>
      <c r="H5" s="12">
        <v>97</v>
      </c>
      <c r="I5" s="11">
        <v>3</v>
      </c>
      <c r="J5" s="9">
        <f>AVERAGE(H5:H9)</f>
        <v>94.939999999999984</v>
      </c>
      <c r="K5" s="10" t="s">
        <v>17</v>
      </c>
      <c r="M5" s="14">
        <v>7.95</v>
      </c>
      <c r="N5" s="15">
        <v>93</v>
      </c>
      <c r="O5" s="12">
        <v>88.2</v>
      </c>
      <c r="P5" s="11">
        <v>11.8</v>
      </c>
      <c r="Q5" s="9">
        <f>AVERAGE(O5:O9)</f>
        <v>79.38</v>
      </c>
      <c r="R5" s="10" t="s">
        <v>17</v>
      </c>
      <c r="S5" s="13"/>
    </row>
    <row r="6" spans="1:19" x14ac:dyDescent="0.2">
      <c r="A6" s="2">
        <v>3</v>
      </c>
      <c r="B6" s="2">
        <v>63448</v>
      </c>
      <c r="C6" s="5" t="s">
        <v>8</v>
      </c>
      <c r="D6" s="5" t="s">
        <v>9</v>
      </c>
      <c r="E6" s="3" t="s">
        <v>10</v>
      </c>
      <c r="F6" s="14">
        <v>92.8</v>
      </c>
      <c r="G6" s="15">
        <v>1727</v>
      </c>
      <c r="H6" s="12">
        <v>91</v>
      </c>
      <c r="I6" s="11">
        <v>9</v>
      </c>
      <c r="J6" s="18">
        <f>STDEV(H5:H9)</f>
        <v>4.4472463390282311</v>
      </c>
      <c r="K6" s="19" t="s">
        <v>18</v>
      </c>
      <c r="L6"/>
      <c r="M6" s="14">
        <v>6.08</v>
      </c>
      <c r="N6" s="15">
        <v>113</v>
      </c>
      <c r="O6" s="12">
        <v>48.7</v>
      </c>
      <c r="P6" s="11">
        <v>51.3</v>
      </c>
      <c r="Q6" s="18">
        <f>STDEV(O5:O9)</f>
        <v>18.681729042034615</v>
      </c>
      <c r="R6" s="19" t="s">
        <v>18</v>
      </c>
      <c r="S6" s="13"/>
    </row>
    <row r="7" spans="1:19" ht="17" thickBot="1" x14ac:dyDescent="0.25">
      <c r="A7" s="2">
        <v>4</v>
      </c>
      <c r="B7" s="2">
        <v>63447</v>
      </c>
      <c r="C7" s="5" t="s">
        <v>8</v>
      </c>
      <c r="D7" s="5" t="s">
        <v>9</v>
      </c>
      <c r="E7" s="3" t="s">
        <v>10</v>
      </c>
      <c r="F7" s="14">
        <v>93.8</v>
      </c>
      <c r="G7" s="15">
        <v>2458</v>
      </c>
      <c r="H7" s="12">
        <v>97.9</v>
      </c>
      <c r="I7" s="11">
        <v>2.1</v>
      </c>
      <c r="J7" s="23">
        <f>J6/SQRT(5)</f>
        <v>1.9888690253508401</v>
      </c>
      <c r="K7" s="20" t="s">
        <v>24</v>
      </c>
      <c r="L7"/>
      <c r="M7" s="14">
        <v>5.27</v>
      </c>
      <c r="N7" s="15">
        <v>138</v>
      </c>
      <c r="O7" s="12">
        <v>89.9</v>
      </c>
      <c r="P7" s="11">
        <v>10.1</v>
      </c>
      <c r="Q7" s="21">
        <f>Q6/SQRT(5)</f>
        <v>8.3547232150442845</v>
      </c>
      <c r="R7" s="22" t="s">
        <v>24</v>
      </c>
    </row>
    <row r="8" spans="1:19" x14ac:dyDescent="0.2">
      <c r="A8" s="2">
        <v>5</v>
      </c>
      <c r="B8" s="2">
        <v>63447</v>
      </c>
      <c r="C8" s="5" t="s">
        <v>8</v>
      </c>
      <c r="D8" s="5" t="s">
        <v>9</v>
      </c>
      <c r="E8" s="3" t="s">
        <v>10</v>
      </c>
      <c r="F8" s="14">
        <v>92.1</v>
      </c>
      <c r="G8" s="15">
        <v>2005</v>
      </c>
      <c r="H8" s="12">
        <v>99.4</v>
      </c>
      <c r="I8" s="11">
        <v>0.6</v>
      </c>
      <c r="J8"/>
      <c r="K8"/>
      <c r="L8"/>
      <c r="M8" s="14">
        <v>6.57</v>
      </c>
      <c r="N8" s="15">
        <v>143</v>
      </c>
      <c r="O8" s="12">
        <v>95.1</v>
      </c>
      <c r="P8" s="11">
        <v>4.9000000000000004</v>
      </c>
    </row>
    <row r="9" spans="1:19" x14ac:dyDescent="0.2">
      <c r="A9" s="2">
        <v>2</v>
      </c>
      <c r="B9" s="2">
        <v>65284</v>
      </c>
      <c r="C9" s="5" t="s">
        <v>8</v>
      </c>
      <c r="D9" s="5" t="s">
        <v>9</v>
      </c>
      <c r="E9" s="3" t="s">
        <v>10</v>
      </c>
      <c r="F9" s="14">
        <v>89.3</v>
      </c>
      <c r="G9" s="15">
        <v>1440</v>
      </c>
      <c r="H9" s="12">
        <v>89.4</v>
      </c>
      <c r="I9" s="11">
        <v>10.6</v>
      </c>
      <c r="J9"/>
      <c r="K9"/>
      <c r="L9"/>
      <c r="M9" s="14">
        <v>9.09</v>
      </c>
      <c r="N9" s="15">
        <v>164</v>
      </c>
      <c r="O9" s="12">
        <v>75</v>
      </c>
      <c r="P9" s="11">
        <v>25</v>
      </c>
    </row>
    <row r="10" spans="1:19" x14ac:dyDescent="0.2">
      <c r="A10" s="2">
        <v>1</v>
      </c>
      <c r="B10" s="2">
        <v>65284</v>
      </c>
      <c r="C10" s="5" t="s">
        <v>11</v>
      </c>
      <c r="D10" s="5" t="s">
        <v>9</v>
      </c>
      <c r="E10" s="3" t="s">
        <v>10</v>
      </c>
      <c r="F10" s="14">
        <v>81.5</v>
      </c>
      <c r="G10" s="15">
        <v>1064</v>
      </c>
      <c r="H10" s="14">
        <v>0</v>
      </c>
      <c r="I10" s="14">
        <v>100</v>
      </c>
      <c r="M10" s="14">
        <v>16.399999999999999</v>
      </c>
      <c r="N10" s="15">
        <v>214</v>
      </c>
      <c r="O10" s="14">
        <v>0</v>
      </c>
      <c r="P10" s="14">
        <v>100</v>
      </c>
    </row>
    <row r="11" spans="1:19" ht="17" thickBot="1" x14ac:dyDescent="0.25">
      <c r="A11" s="2">
        <v>1</v>
      </c>
      <c r="B11" s="2">
        <v>63448</v>
      </c>
      <c r="C11" s="5" t="s">
        <v>11</v>
      </c>
      <c r="D11" s="5" t="s">
        <v>9</v>
      </c>
      <c r="E11" s="3" t="s">
        <v>10</v>
      </c>
      <c r="F11" s="14">
        <v>92.1</v>
      </c>
      <c r="G11" s="15">
        <v>2344</v>
      </c>
      <c r="H11" s="14">
        <v>4.2999999999999997E-2</v>
      </c>
      <c r="I11" s="14">
        <v>100</v>
      </c>
      <c r="M11" s="14">
        <v>6.6</v>
      </c>
      <c r="N11" s="15">
        <v>168</v>
      </c>
      <c r="O11" s="14">
        <v>0</v>
      </c>
      <c r="P11" s="14">
        <v>100</v>
      </c>
    </row>
    <row r="12" spans="1:19" x14ac:dyDescent="0.2">
      <c r="A12" s="2">
        <v>2</v>
      </c>
      <c r="B12" s="2">
        <v>63448</v>
      </c>
      <c r="C12" s="5" t="s">
        <v>8</v>
      </c>
      <c r="D12" s="5" t="s">
        <v>9</v>
      </c>
      <c r="E12" s="3" t="s">
        <v>12</v>
      </c>
      <c r="F12" s="14">
        <v>89.8</v>
      </c>
      <c r="G12" s="15">
        <v>3872</v>
      </c>
      <c r="H12" s="12">
        <v>94.7</v>
      </c>
      <c r="I12" s="11">
        <v>5.3</v>
      </c>
      <c r="J12" s="9">
        <f>AVERAGE(H12:H16)</f>
        <v>95.2</v>
      </c>
      <c r="K12" s="10" t="s">
        <v>17</v>
      </c>
      <c r="M12" s="14">
        <v>9.1199999999999992</v>
      </c>
      <c r="N12" s="15">
        <v>393</v>
      </c>
      <c r="O12" s="12">
        <v>67.2</v>
      </c>
      <c r="P12" s="11">
        <v>32.799999999999997</v>
      </c>
      <c r="Q12" s="9">
        <f>AVERAGE(O12:O16)</f>
        <v>55.620000000000005</v>
      </c>
      <c r="R12" s="10" t="s">
        <v>17</v>
      </c>
      <c r="S12" s="13"/>
    </row>
    <row r="13" spans="1:19" x14ac:dyDescent="0.2">
      <c r="A13" s="2">
        <v>3</v>
      </c>
      <c r="B13" s="2">
        <v>63448</v>
      </c>
      <c r="C13" s="5" t="s">
        <v>8</v>
      </c>
      <c r="D13" s="5" t="s">
        <v>9</v>
      </c>
      <c r="E13" s="3" t="s">
        <v>12</v>
      </c>
      <c r="F13" s="14">
        <v>91.3</v>
      </c>
      <c r="G13" s="15">
        <v>2701</v>
      </c>
      <c r="H13" s="12">
        <v>90.5</v>
      </c>
      <c r="I13" s="11">
        <v>9.5</v>
      </c>
      <c r="J13" s="18">
        <f>STDEV(H12:H16)</f>
        <v>3.2741411087489816</v>
      </c>
      <c r="K13" s="19" t="s">
        <v>18</v>
      </c>
      <c r="L13"/>
      <c r="M13" s="14">
        <v>7.51</v>
      </c>
      <c r="N13" s="15">
        <v>222</v>
      </c>
      <c r="O13" s="12">
        <v>26.1</v>
      </c>
      <c r="P13" s="11">
        <v>73.900000000000006</v>
      </c>
      <c r="Q13" s="18">
        <f>STDEV(O12:O16)</f>
        <v>18.116760196017378</v>
      </c>
      <c r="R13" s="19" t="s">
        <v>18</v>
      </c>
      <c r="S13" s="13"/>
    </row>
    <row r="14" spans="1:19" ht="17" thickBot="1" x14ac:dyDescent="0.25">
      <c r="A14" s="2">
        <v>4</v>
      </c>
      <c r="B14" s="2">
        <v>63447</v>
      </c>
      <c r="C14" s="5" t="s">
        <v>8</v>
      </c>
      <c r="D14" s="5" t="s">
        <v>9</v>
      </c>
      <c r="E14" s="3" t="s">
        <v>12</v>
      </c>
      <c r="F14" s="14">
        <v>92.6</v>
      </c>
      <c r="G14" s="15">
        <v>4406</v>
      </c>
      <c r="H14" s="12">
        <v>97.9</v>
      </c>
      <c r="I14" s="11">
        <v>2.1</v>
      </c>
      <c r="J14" s="23">
        <f>J13/SQRT(5)</f>
        <v>1.4642404174178507</v>
      </c>
      <c r="K14" s="20" t="s">
        <v>24</v>
      </c>
      <c r="L14"/>
      <c r="M14" s="14">
        <v>6.14</v>
      </c>
      <c r="N14" s="15">
        <v>292</v>
      </c>
      <c r="O14" s="12">
        <v>57.5</v>
      </c>
      <c r="P14" s="11">
        <v>42.5</v>
      </c>
      <c r="Q14" s="21">
        <f>Q13/SQRT(5)</f>
        <v>8.1020614660714543</v>
      </c>
      <c r="R14" s="22" t="s">
        <v>24</v>
      </c>
    </row>
    <row r="15" spans="1:19" x14ac:dyDescent="0.2">
      <c r="A15" s="2">
        <v>5</v>
      </c>
      <c r="B15" s="2">
        <v>63447</v>
      </c>
      <c r="C15" s="5" t="s">
        <v>8</v>
      </c>
      <c r="D15" s="5" t="s">
        <v>9</v>
      </c>
      <c r="E15" s="3" t="s">
        <v>12</v>
      </c>
      <c r="F15" s="14">
        <v>93.3</v>
      </c>
      <c r="G15" s="15">
        <v>4710</v>
      </c>
      <c r="H15" s="12">
        <v>98.7</v>
      </c>
      <c r="I15" s="11">
        <v>1.3</v>
      </c>
      <c r="J15"/>
      <c r="K15"/>
      <c r="L15"/>
      <c r="M15" s="14">
        <v>5.8</v>
      </c>
      <c r="N15" s="15">
        <v>293</v>
      </c>
      <c r="O15" s="12">
        <v>73</v>
      </c>
      <c r="P15" s="11">
        <v>27</v>
      </c>
    </row>
    <row r="16" spans="1:19" x14ac:dyDescent="0.2">
      <c r="A16" s="2">
        <v>2</v>
      </c>
      <c r="B16" s="2">
        <v>65284</v>
      </c>
      <c r="C16" s="5" t="s">
        <v>8</v>
      </c>
      <c r="D16" s="5" t="s">
        <v>9</v>
      </c>
      <c r="E16" s="3" t="s">
        <v>12</v>
      </c>
      <c r="F16" s="14">
        <v>93.5</v>
      </c>
      <c r="G16" s="15">
        <v>759</v>
      </c>
      <c r="H16" s="12">
        <v>94.2</v>
      </c>
      <c r="I16" s="11">
        <v>5.8</v>
      </c>
      <c r="J16"/>
      <c r="K16"/>
      <c r="L16"/>
      <c r="M16" s="14">
        <v>5.67</v>
      </c>
      <c r="N16" s="15">
        <v>46</v>
      </c>
      <c r="O16" s="12">
        <v>54.3</v>
      </c>
      <c r="P16" s="11">
        <v>45.7</v>
      </c>
    </row>
    <row r="17" spans="1:16" x14ac:dyDescent="0.2">
      <c r="A17" s="2">
        <v>1</v>
      </c>
      <c r="B17" s="2">
        <v>65284</v>
      </c>
      <c r="C17" s="5" t="s">
        <v>11</v>
      </c>
      <c r="D17" s="5" t="s">
        <v>9</v>
      </c>
      <c r="E17" s="3" t="s">
        <v>12</v>
      </c>
      <c r="F17" s="14">
        <v>88.8</v>
      </c>
      <c r="G17" s="15">
        <v>1274</v>
      </c>
      <c r="H17" s="14">
        <v>0</v>
      </c>
      <c r="I17" s="14">
        <v>100</v>
      </c>
      <c r="M17" s="14">
        <v>9.6199999999999992</v>
      </c>
      <c r="N17" s="15">
        <v>138</v>
      </c>
      <c r="O17" s="14">
        <v>0</v>
      </c>
      <c r="P17" s="14">
        <v>100</v>
      </c>
    </row>
    <row r="18" spans="1:16" x14ac:dyDescent="0.2">
      <c r="A18" s="2">
        <v>1</v>
      </c>
      <c r="B18" s="2">
        <v>63448</v>
      </c>
      <c r="C18" s="5" t="s">
        <v>11</v>
      </c>
      <c r="D18" s="5" t="s">
        <v>9</v>
      </c>
      <c r="E18" s="3" t="s">
        <v>12</v>
      </c>
      <c r="F18" s="14">
        <v>93.6</v>
      </c>
      <c r="G18" s="15">
        <v>3480</v>
      </c>
      <c r="H18" s="14">
        <v>0.17</v>
      </c>
      <c r="I18" s="14">
        <v>99.8</v>
      </c>
      <c r="M18" s="14">
        <v>5.08</v>
      </c>
      <c r="N18" s="15">
        <v>189</v>
      </c>
      <c r="O18" s="14">
        <v>0</v>
      </c>
      <c r="P18" s="14">
        <v>100</v>
      </c>
    </row>
  </sheetData>
  <mergeCells count="2">
    <mergeCell ref="F3:K3"/>
    <mergeCell ref="M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zoomScale="108" workbookViewId="0">
      <selection activeCell="E21" sqref="E21"/>
    </sheetView>
  </sheetViews>
  <sheetFormatPr baseColWidth="10" defaultColWidth="10.83203125" defaultRowHeight="16" x14ac:dyDescent="0.2"/>
  <cols>
    <col min="1" max="1" width="10.83203125" style="4"/>
    <col min="2" max="2" width="7.1640625" style="4" bestFit="1" customWidth="1"/>
    <col min="3" max="3" width="12.1640625" style="4" customWidth="1"/>
    <col min="4" max="4" width="5.83203125" style="4" bestFit="1" customWidth="1"/>
    <col min="5" max="5" width="10.83203125" style="4" customWidth="1"/>
    <col min="6" max="6" width="10.83203125" style="4"/>
    <col min="7" max="7" width="10.83203125" style="8"/>
    <col min="8" max="10" width="10.83203125" style="4"/>
    <col min="11" max="11" width="5.6640625" style="5" customWidth="1"/>
    <col min="12" max="12" width="6.83203125" style="4" customWidth="1"/>
    <col min="13" max="17" width="10.83203125" style="4"/>
    <col min="18" max="18" width="4.83203125" style="5" customWidth="1"/>
    <col min="19" max="16384" width="10.83203125" style="4"/>
  </cols>
  <sheetData>
    <row r="1" spans="1:18" x14ac:dyDescent="0.2">
      <c r="A1" s="1" t="s">
        <v>19</v>
      </c>
    </row>
    <row r="2" spans="1:18" ht="16" customHeight="1" x14ac:dyDescent="0.2">
      <c r="F2" s="29" t="s">
        <v>22</v>
      </c>
      <c r="G2" s="29"/>
      <c r="H2" s="29"/>
      <c r="I2" s="29"/>
      <c r="J2" s="29"/>
      <c r="K2" s="29"/>
      <c r="M2" s="29" t="s">
        <v>23</v>
      </c>
      <c r="N2" s="29"/>
      <c r="O2" s="29"/>
      <c r="P2" s="29"/>
      <c r="Q2" s="29"/>
      <c r="R2" s="29"/>
    </row>
    <row r="3" spans="1:18" thickBot="1" x14ac:dyDescent="0.25">
      <c r="A3" s="3" t="s">
        <v>13</v>
      </c>
      <c r="B3" s="3" t="s">
        <v>0</v>
      </c>
      <c r="C3" s="3" t="s">
        <v>14</v>
      </c>
      <c r="D3" s="3" t="s">
        <v>1</v>
      </c>
      <c r="E3" s="3" t="s">
        <v>21</v>
      </c>
      <c r="F3" s="3" t="s">
        <v>2</v>
      </c>
      <c r="G3" s="17" t="s">
        <v>15</v>
      </c>
      <c r="H3" s="3" t="s">
        <v>4</v>
      </c>
      <c r="I3" s="3" t="s">
        <v>5</v>
      </c>
      <c r="J3" s="3"/>
      <c r="K3" s="3"/>
      <c r="L3" s="3"/>
      <c r="M3" s="3" t="s">
        <v>3</v>
      </c>
      <c r="N3" s="17" t="s">
        <v>16</v>
      </c>
      <c r="O3" s="3" t="s">
        <v>6</v>
      </c>
      <c r="P3" s="3" t="s">
        <v>7</v>
      </c>
    </row>
    <row r="4" spans="1:18" ht="15" x14ac:dyDescent="0.2">
      <c r="A4" s="5">
        <v>4</v>
      </c>
      <c r="B4" s="5">
        <v>151169</v>
      </c>
      <c r="C4" s="5" t="s">
        <v>8</v>
      </c>
      <c r="D4" s="5" t="s">
        <v>9</v>
      </c>
      <c r="E4" s="3" t="s">
        <v>10</v>
      </c>
      <c r="F4" s="6">
        <v>85.6</v>
      </c>
      <c r="G4" s="5">
        <v>2322</v>
      </c>
      <c r="H4" s="7">
        <v>93.7</v>
      </c>
      <c r="I4" s="6">
        <v>6.29</v>
      </c>
      <c r="J4" s="9">
        <f>AVERAGE(H4:H6)</f>
        <v>95.466666666666683</v>
      </c>
      <c r="K4" s="25" t="s">
        <v>17</v>
      </c>
      <c r="L4" s="6"/>
      <c r="M4" s="6">
        <v>12</v>
      </c>
      <c r="N4" s="16">
        <v>327</v>
      </c>
      <c r="O4" s="7">
        <v>83.5</v>
      </c>
      <c r="P4" s="6">
        <v>16.5</v>
      </c>
      <c r="Q4" s="9">
        <f>O4:O6</f>
        <v>83.5</v>
      </c>
      <c r="R4" s="25" t="s">
        <v>17</v>
      </c>
    </row>
    <row r="5" spans="1:18" ht="15" x14ac:dyDescent="0.2">
      <c r="A5" s="5">
        <v>5</v>
      </c>
      <c r="B5" s="5">
        <v>151169</v>
      </c>
      <c r="C5" s="5" t="s">
        <v>8</v>
      </c>
      <c r="D5" s="5" t="s">
        <v>9</v>
      </c>
      <c r="E5" s="3" t="s">
        <v>10</v>
      </c>
      <c r="F5" s="6">
        <v>88</v>
      </c>
      <c r="G5" s="5">
        <v>3536</v>
      </c>
      <c r="H5" s="7">
        <v>96.9</v>
      </c>
      <c r="I5" s="6">
        <v>3.08</v>
      </c>
      <c r="J5" s="18">
        <f>STDEV(H4:H6)</f>
        <v>1.625833119767627</v>
      </c>
      <c r="K5" s="26" t="s">
        <v>18</v>
      </c>
      <c r="L5" s="6"/>
      <c r="M5" s="6">
        <v>9.7799999999999994</v>
      </c>
      <c r="N5" s="16">
        <v>393</v>
      </c>
      <c r="O5" s="7">
        <v>85.2</v>
      </c>
      <c r="P5" s="6">
        <v>14.78</v>
      </c>
      <c r="Q5" s="18">
        <f>STDEV(O4:O6)</f>
        <v>2.4879710609249486</v>
      </c>
      <c r="R5" s="26" t="s">
        <v>18</v>
      </c>
    </row>
    <row r="6" spans="1:18" ht="17" thickBot="1" x14ac:dyDescent="0.25">
      <c r="A6" s="5">
        <v>6</v>
      </c>
      <c r="B6" s="5">
        <v>151169</v>
      </c>
      <c r="C6" s="5" t="s">
        <v>8</v>
      </c>
      <c r="D6" s="5" t="s">
        <v>9</v>
      </c>
      <c r="E6" s="3" t="s">
        <v>10</v>
      </c>
      <c r="F6" s="6">
        <v>82.7</v>
      </c>
      <c r="G6" s="5">
        <v>1734</v>
      </c>
      <c r="H6" s="7">
        <v>95.8</v>
      </c>
      <c r="I6" s="6">
        <v>4.21</v>
      </c>
      <c r="J6" s="23">
        <f>J5/SQRT(3)</f>
        <v>0.93867518935524863</v>
      </c>
      <c r="K6" s="24" t="s">
        <v>24</v>
      </c>
      <c r="L6" s="6"/>
      <c r="M6" s="6">
        <v>13.8</v>
      </c>
      <c r="N6" s="16">
        <v>289</v>
      </c>
      <c r="O6" s="7">
        <v>80.3</v>
      </c>
      <c r="P6" s="6">
        <v>19.7</v>
      </c>
      <c r="Q6" s="23">
        <f>Q5/SQRT(3)</f>
        <v>1.4364307617610179</v>
      </c>
      <c r="R6" s="24" t="s">
        <v>24</v>
      </c>
    </row>
    <row r="7" spans="1:18" ht="15" x14ac:dyDescent="0.2">
      <c r="A7" s="5">
        <v>7</v>
      </c>
      <c r="B7" s="5">
        <v>151169</v>
      </c>
      <c r="C7" s="5" t="s">
        <v>11</v>
      </c>
      <c r="D7" s="5" t="s">
        <v>9</v>
      </c>
      <c r="E7" s="3" t="s">
        <v>10</v>
      </c>
      <c r="F7" s="6">
        <v>85.1</v>
      </c>
      <c r="G7" s="5">
        <v>1977</v>
      </c>
      <c r="H7" s="6">
        <v>0.25</v>
      </c>
      <c r="I7" s="6">
        <v>99.7</v>
      </c>
      <c r="J7" s="6"/>
      <c r="K7" s="6"/>
      <c r="L7" s="6"/>
      <c r="M7" s="6">
        <v>12.4</v>
      </c>
      <c r="N7" s="16">
        <v>289</v>
      </c>
      <c r="O7" s="5">
        <v>1.4</v>
      </c>
      <c r="P7" s="6">
        <v>98.6</v>
      </c>
      <c r="Q7" s="27"/>
      <c r="R7" s="28"/>
    </row>
    <row r="8" spans="1:18" thickBot="1" x14ac:dyDescent="0.25">
      <c r="A8" s="5"/>
      <c r="B8" s="5"/>
      <c r="C8" s="5"/>
      <c r="D8" s="5"/>
      <c r="E8" s="5"/>
      <c r="F8" s="6"/>
      <c r="G8" s="5"/>
      <c r="H8" s="6"/>
      <c r="I8" s="6"/>
      <c r="J8" s="6"/>
      <c r="K8" s="6"/>
      <c r="L8" s="6"/>
      <c r="M8" s="6"/>
      <c r="N8" s="16"/>
      <c r="O8" s="5"/>
      <c r="P8" s="6"/>
      <c r="Q8" s="27"/>
      <c r="R8" s="28"/>
    </row>
    <row r="9" spans="1:18" ht="15" x14ac:dyDescent="0.2">
      <c r="A9" s="5">
        <v>4</v>
      </c>
      <c r="B9" s="5">
        <v>151169</v>
      </c>
      <c r="C9" s="5" t="s">
        <v>8</v>
      </c>
      <c r="D9" s="5" t="s">
        <v>9</v>
      </c>
      <c r="E9" s="3" t="s">
        <v>12</v>
      </c>
      <c r="F9" s="6">
        <v>83.9</v>
      </c>
      <c r="G9" s="5">
        <v>8242</v>
      </c>
      <c r="H9" s="7">
        <v>94.4</v>
      </c>
      <c r="I9" s="6">
        <v>5.61</v>
      </c>
      <c r="J9" s="9">
        <f>AVERAGE(H9:H11)</f>
        <v>94.933333333333337</v>
      </c>
      <c r="K9" s="25" t="s">
        <v>17</v>
      </c>
      <c r="L9" s="6"/>
      <c r="M9" s="6">
        <v>13.1</v>
      </c>
      <c r="N9" s="16">
        <v>1288</v>
      </c>
      <c r="O9" s="7">
        <v>76.8</v>
      </c>
      <c r="P9" s="6">
        <v>23.2</v>
      </c>
      <c r="Q9" s="9">
        <f>AVERAGE(O9:O11)</f>
        <v>70.066666666666663</v>
      </c>
      <c r="R9" s="25" t="s">
        <v>17</v>
      </c>
    </row>
    <row r="10" spans="1:18" ht="15" x14ac:dyDescent="0.2">
      <c r="A10" s="5">
        <v>5</v>
      </c>
      <c r="B10" s="5">
        <v>151169</v>
      </c>
      <c r="C10" s="5" t="s">
        <v>8</v>
      </c>
      <c r="D10" s="5" t="s">
        <v>9</v>
      </c>
      <c r="E10" s="3" t="s">
        <v>12</v>
      </c>
      <c r="F10" s="6">
        <v>88.1</v>
      </c>
      <c r="G10" s="5">
        <v>8758</v>
      </c>
      <c r="H10" s="7">
        <v>95.5</v>
      </c>
      <c r="I10" s="6">
        <v>4.45</v>
      </c>
      <c r="J10" s="18">
        <f>STDEV(H9:H11)</f>
        <v>0.55075705472860725</v>
      </c>
      <c r="K10" s="26" t="s">
        <v>18</v>
      </c>
      <c r="L10" s="6"/>
      <c r="M10" s="6">
        <v>9.6</v>
      </c>
      <c r="N10" s="16">
        <v>955</v>
      </c>
      <c r="O10" s="7">
        <v>69.900000000000006</v>
      </c>
      <c r="P10" s="6">
        <v>30.1</v>
      </c>
      <c r="Q10" s="18">
        <f>STDEV(O9:O11)</f>
        <v>6.6515662315978865</v>
      </c>
      <c r="R10" s="26" t="s">
        <v>18</v>
      </c>
    </row>
    <row r="11" spans="1:18" ht="17" thickBot="1" x14ac:dyDescent="0.25">
      <c r="A11" s="5">
        <v>6</v>
      </c>
      <c r="B11" s="5">
        <v>151169</v>
      </c>
      <c r="C11" s="5" t="s">
        <v>8</v>
      </c>
      <c r="D11" s="5" t="s">
        <v>9</v>
      </c>
      <c r="E11" s="3" t="s">
        <v>12</v>
      </c>
      <c r="F11" s="6">
        <v>87.9</v>
      </c>
      <c r="G11" s="5">
        <v>4838</v>
      </c>
      <c r="H11" s="7">
        <v>94.9</v>
      </c>
      <c r="I11" s="6">
        <v>5.08</v>
      </c>
      <c r="J11" s="23">
        <f>J10/SQRT(3)</f>
        <v>0.31797973380564687</v>
      </c>
      <c r="K11" s="24" t="s">
        <v>24</v>
      </c>
      <c r="L11" s="6"/>
      <c r="M11" s="6">
        <v>9.15</v>
      </c>
      <c r="N11" s="16">
        <v>504</v>
      </c>
      <c r="O11" s="7">
        <v>63.5</v>
      </c>
      <c r="P11" s="6">
        <v>36.5</v>
      </c>
      <c r="Q11" s="23">
        <f>Q10/SQRT(3)</f>
        <v>3.8402835543456648</v>
      </c>
      <c r="R11" s="24" t="s">
        <v>24</v>
      </c>
    </row>
    <row r="12" spans="1:18" ht="15" x14ac:dyDescent="0.2">
      <c r="A12" s="5">
        <v>7</v>
      </c>
      <c r="B12" s="5">
        <v>151169</v>
      </c>
      <c r="C12" s="5" t="s">
        <v>11</v>
      </c>
      <c r="D12" s="5" t="s">
        <v>9</v>
      </c>
      <c r="E12" s="3" t="s">
        <v>12</v>
      </c>
      <c r="F12" s="6">
        <v>89.3</v>
      </c>
      <c r="G12" s="5">
        <v>4033</v>
      </c>
      <c r="H12" s="6">
        <v>0.3</v>
      </c>
      <c r="I12" s="6">
        <v>99.7</v>
      </c>
      <c r="J12" s="6"/>
      <c r="K12" s="6"/>
      <c r="L12" s="6"/>
      <c r="M12" s="6">
        <v>8.11</v>
      </c>
      <c r="N12" s="16">
        <v>366</v>
      </c>
      <c r="O12" s="6">
        <v>0.55000000000000004</v>
      </c>
      <c r="P12" s="6">
        <v>99.5</v>
      </c>
    </row>
    <row r="13" spans="1:18" ht="15" x14ac:dyDescent="0.2">
      <c r="G13" s="5"/>
    </row>
    <row r="14" spans="1:18" ht="15" x14ac:dyDescent="0.2">
      <c r="G14" s="5"/>
    </row>
    <row r="15" spans="1:18" ht="15" x14ac:dyDescent="0.2">
      <c r="G15" s="5"/>
    </row>
    <row r="16" spans="1:18" ht="15" x14ac:dyDescent="0.2">
      <c r="G16" s="5"/>
    </row>
    <row r="17" spans="7:7" ht="15" x14ac:dyDescent="0.2">
      <c r="G17" s="5"/>
    </row>
    <row r="18" spans="7:7" ht="15" x14ac:dyDescent="0.2">
      <c r="G18" s="5"/>
    </row>
  </sheetData>
  <mergeCells count="2">
    <mergeCell ref="F2:K2"/>
    <mergeCell ref="M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1D</vt:lpstr>
      <vt:lpstr>Figure 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 Frye</dc:creator>
  <cp:lastModifiedBy>Taija Mäkinen</cp:lastModifiedBy>
  <dcterms:created xsi:type="dcterms:W3CDTF">2020-04-20T08:35:02Z</dcterms:created>
  <dcterms:modified xsi:type="dcterms:W3CDTF">2022-07-16T12:20:47Z</dcterms:modified>
</cp:coreProperties>
</file>