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/>
  <mc:AlternateContent xmlns:mc="http://schemas.openxmlformats.org/markup-compatibility/2006">
    <mc:Choice Requires="x15">
      <x15ac:absPath xmlns:x15ac="http://schemas.microsoft.com/office/spreadsheetml/2010/11/ac" url="/Users/apple/Downloads/"/>
    </mc:Choice>
  </mc:AlternateContent>
  <xr:revisionPtr revIDLastSave="0" documentId="13_ncr:1_{FF4F2C52-91B8-7741-A128-8110D6972ED5}" xr6:coauthVersionLast="47" xr6:coauthVersionMax="47" xr10:uidLastSave="{00000000-0000-0000-0000-000000000000}"/>
  <bookViews>
    <workbookView xWindow="0" yWindow="460" windowWidth="25600" windowHeight="14660" xr2:uid="{00000000-000D-0000-FFFF-FFFF00000000}"/>
  </bookViews>
  <sheets>
    <sheet name="Doubling time" sheetId="3" r:id="rId1"/>
  </sheets>
  <calcPr calcId="191029"/>
</workbook>
</file>

<file path=xl/calcChain.xml><?xml version="1.0" encoding="utf-8"?>
<calcChain xmlns="http://schemas.openxmlformats.org/spreadsheetml/2006/main">
  <c r="O32" i="3" l="1"/>
  <c r="N32" i="3"/>
  <c r="M32" i="3"/>
  <c r="L32" i="3"/>
  <c r="K32" i="3"/>
  <c r="J32" i="3"/>
  <c r="I32" i="3"/>
  <c r="H32" i="3"/>
  <c r="G32" i="3"/>
  <c r="F32" i="3"/>
  <c r="E32" i="3"/>
  <c r="D32" i="3"/>
  <c r="C32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C42" i="3" l="1"/>
  <c r="F43" i="3"/>
  <c r="M40" i="3"/>
  <c r="C35" i="3"/>
  <c r="C40" i="3" s="1"/>
  <c r="G35" i="3"/>
  <c r="G40" i="3" s="1"/>
  <c r="K35" i="3"/>
  <c r="K40" i="3" s="1"/>
  <c r="O35" i="3"/>
  <c r="O40" i="3" s="1"/>
  <c r="F36" i="3"/>
  <c r="F41" i="3" s="1"/>
  <c r="J36" i="3"/>
  <c r="J41" i="3" s="1"/>
  <c r="N36" i="3"/>
  <c r="N41" i="3" s="1"/>
  <c r="E37" i="3"/>
  <c r="E42" i="3" s="1"/>
  <c r="I37" i="3"/>
  <c r="I42" i="3" s="1"/>
  <c r="M37" i="3"/>
  <c r="M42" i="3" s="1"/>
  <c r="D38" i="3"/>
  <c r="D43" i="3" s="1"/>
  <c r="H38" i="3"/>
  <c r="H43" i="3" s="1"/>
  <c r="L38" i="3"/>
  <c r="L43" i="3" s="1"/>
  <c r="D35" i="3"/>
  <c r="D40" i="3" s="1"/>
  <c r="H35" i="3"/>
  <c r="H40" i="3" s="1"/>
  <c r="L35" i="3"/>
  <c r="L40" i="3" s="1"/>
  <c r="C36" i="3"/>
  <c r="C41" i="3" s="1"/>
  <c r="G36" i="3"/>
  <c r="G41" i="3" s="1"/>
  <c r="K36" i="3"/>
  <c r="K41" i="3" s="1"/>
  <c r="O36" i="3"/>
  <c r="O41" i="3" s="1"/>
  <c r="F37" i="3"/>
  <c r="F42" i="3" s="1"/>
  <c r="J37" i="3"/>
  <c r="J42" i="3" s="1"/>
  <c r="N37" i="3"/>
  <c r="N42" i="3" s="1"/>
  <c r="E38" i="3"/>
  <c r="E43" i="3" s="1"/>
  <c r="I38" i="3"/>
  <c r="I43" i="3" s="1"/>
  <c r="M38" i="3"/>
  <c r="M43" i="3" s="1"/>
  <c r="E35" i="3"/>
  <c r="E40" i="3" s="1"/>
  <c r="I35" i="3"/>
  <c r="I40" i="3" s="1"/>
  <c r="M35" i="3"/>
  <c r="D36" i="3"/>
  <c r="D41" i="3" s="1"/>
  <c r="H36" i="3"/>
  <c r="H41" i="3" s="1"/>
  <c r="L36" i="3"/>
  <c r="L41" i="3" s="1"/>
  <c r="C37" i="3"/>
  <c r="G37" i="3"/>
  <c r="G42" i="3" s="1"/>
  <c r="K37" i="3"/>
  <c r="K42" i="3" s="1"/>
  <c r="O37" i="3"/>
  <c r="O42" i="3" s="1"/>
  <c r="F38" i="3"/>
  <c r="J38" i="3"/>
  <c r="J43" i="3" s="1"/>
  <c r="N38" i="3"/>
  <c r="N43" i="3" s="1"/>
  <c r="F35" i="3"/>
  <c r="F40" i="3" s="1"/>
  <c r="J35" i="3"/>
  <c r="J40" i="3" s="1"/>
  <c r="N35" i="3"/>
  <c r="N40" i="3" s="1"/>
  <c r="E36" i="3"/>
  <c r="E41" i="3" s="1"/>
  <c r="I36" i="3"/>
  <c r="I41" i="3" s="1"/>
  <c r="M36" i="3"/>
  <c r="M41" i="3" s="1"/>
  <c r="D37" i="3"/>
  <c r="D42" i="3" s="1"/>
  <c r="H37" i="3"/>
  <c r="H42" i="3" s="1"/>
  <c r="L37" i="3"/>
  <c r="L42" i="3" s="1"/>
  <c r="C38" i="3"/>
  <c r="C43" i="3" s="1"/>
  <c r="G38" i="3"/>
  <c r="G43" i="3" s="1"/>
  <c r="K38" i="3"/>
  <c r="K43" i="3" s="1"/>
  <c r="O38" i="3"/>
  <c r="O43" i="3" s="1"/>
</calcChain>
</file>

<file path=xl/sharedStrings.xml><?xml version="1.0" encoding="utf-8"?>
<sst xmlns="http://schemas.openxmlformats.org/spreadsheetml/2006/main" count="68" uniqueCount="25">
  <si>
    <t>1st repeat</t>
  </si>
  <si>
    <t>2nd Repeat</t>
  </si>
  <si>
    <t>3rd Repeat</t>
  </si>
  <si>
    <t>0hr</t>
  </si>
  <si>
    <t>2hr</t>
  </si>
  <si>
    <t>4hr</t>
  </si>
  <si>
    <t>6hr</t>
  </si>
  <si>
    <t>w303 Rad5+</t>
  </si>
  <si>
    <t>delta rad5 his</t>
  </si>
  <si>
    <t>delta rad5 trp</t>
  </si>
  <si>
    <t>delta rad5 delta rnh1</t>
  </si>
  <si>
    <t>delta rad5 delta rnh2</t>
  </si>
  <si>
    <t>delta rnh1 delta rnh2</t>
  </si>
  <si>
    <t>delta rad5 delta rnh1 delta rnh2</t>
  </si>
  <si>
    <t>RED</t>
  </si>
  <si>
    <t>DEAD</t>
  </si>
  <si>
    <t>RED delta rad5</t>
  </si>
  <si>
    <t>Dead delta rad5</t>
  </si>
  <si>
    <t>RED delta top1</t>
  </si>
  <si>
    <t>RED delta rad5 delta top1</t>
  </si>
  <si>
    <t>Raw data</t>
  </si>
  <si>
    <t>Normalization</t>
  </si>
  <si>
    <t>Average</t>
  </si>
  <si>
    <t>SD</t>
  </si>
  <si>
    <r>
      <t>W303</t>
    </r>
    <r>
      <rPr>
        <i/>
        <sz val="10"/>
        <color theme="1"/>
        <rFont val="Arial"/>
        <family val="2"/>
      </rPr>
      <t xml:space="preserve"> RAD5+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</si>
</sst>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sz val="10"/>
      <color theme="1"/>
      <name val="Arial"/>
    </font>
    <font>
      <b/>
      <sz val="10"/>
      <name val="Arial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/>
    <xf numFmtId="0" fontId="1" fillId="2" borderId="0" xfId="0" applyFont="1" applyFill="1" applyAlignment="1"/>
    <xf numFmtId="0" fontId="2" fillId="0" borderId="0" xfId="0" applyFont="1" applyAlignment="1"/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O969"/>
  <sheetViews>
    <sheetView tabSelected="1" workbookViewId="0">
      <selection activeCell="C7" sqref="C7"/>
    </sheetView>
  </sheetViews>
  <sheetFormatPr baseColWidth="10" defaultColWidth="14.5" defaultRowHeight="15.75" customHeight="1" x14ac:dyDescent="0.15"/>
  <cols>
    <col min="6" max="9" width="14.5" customWidth="1"/>
    <col min="15" max="15" width="15.5" customWidth="1"/>
  </cols>
  <sheetData>
    <row r="1" spans="1:15" ht="15.75" customHeight="1" x14ac:dyDescent="0.15">
      <c r="A1" s="4" t="s">
        <v>20</v>
      </c>
      <c r="B1" s="2"/>
      <c r="C1" s="5" t="s">
        <v>24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  <c r="M1" s="2" t="s">
        <v>17</v>
      </c>
      <c r="N1" s="2" t="s">
        <v>18</v>
      </c>
      <c r="O1" s="2" t="s">
        <v>19</v>
      </c>
    </row>
    <row r="2" spans="1:15" ht="15.75" customHeight="1" x14ac:dyDescent="0.15">
      <c r="A2" s="2" t="s">
        <v>0</v>
      </c>
      <c r="B2" s="2" t="s">
        <v>3</v>
      </c>
      <c r="C2" s="2">
        <v>0.14499999999999999</v>
      </c>
      <c r="D2" s="2">
        <v>0.16500000000000001</v>
      </c>
      <c r="E2" s="2">
        <v>0.16800000000000001</v>
      </c>
      <c r="F2" s="2">
        <v>0.16500000000000001</v>
      </c>
      <c r="G2" s="2">
        <v>0.22600000000000001</v>
      </c>
      <c r="H2" s="2">
        <v>0.17399999999999999</v>
      </c>
      <c r="I2" s="2">
        <v>0.161</v>
      </c>
      <c r="J2" s="2">
        <v>0.17100000000000001</v>
      </c>
      <c r="K2" s="2">
        <v>0.18099999999999999</v>
      </c>
      <c r="L2" s="2">
        <v>0.158</v>
      </c>
      <c r="M2" s="2">
        <v>0.16800000000000001</v>
      </c>
      <c r="N2" s="2">
        <v>0.15</v>
      </c>
      <c r="O2" s="2">
        <v>0.122</v>
      </c>
    </row>
    <row r="3" spans="1:15" ht="15.75" customHeight="1" x14ac:dyDescent="0.15">
      <c r="B3" s="2" t="s">
        <v>4</v>
      </c>
      <c r="C3" s="2">
        <v>0.27200000000000002</v>
      </c>
      <c r="D3" s="2">
        <v>0.17699999999999999</v>
      </c>
      <c r="E3" s="2">
        <v>0.24299999999999999</v>
      </c>
      <c r="F3" s="2">
        <v>0.19</v>
      </c>
      <c r="G3" s="2">
        <v>0.33500000000000002</v>
      </c>
      <c r="H3" s="2">
        <v>0.223</v>
      </c>
      <c r="I3" s="2">
        <v>0.22600000000000001</v>
      </c>
      <c r="J3" s="2">
        <v>0.34200000000000003</v>
      </c>
      <c r="K3" s="2">
        <v>0.33900000000000002</v>
      </c>
      <c r="L3" s="2">
        <v>0.23300000000000001</v>
      </c>
      <c r="M3" s="2">
        <v>0.33200000000000002</v>
      </c>
      <c r="N3" s="2">
        <v>0.32</v>
      </c>
      <c r="O3" s="2">
        <v>0.21099999999999999</v>
      </c>
    </row>
    <row r="4" spans="1:15" ht="15.75" customHeight="1" x14ac:dyDescent="0.15">
      <c r="B4" s="2" t="s">
        <v>5</v>
      </c>
      <c r="C4" s="2">
        <v>0.68799999999999994</v>
      </c>
      <c r="D4" s="2">
        <v>0.44</v>
      </c>
      <c r="E4" s="2">
        <v>0.48799999999999999</v>
      </c>
      <c r="F4" s="2">
        <v>0.59599999999999997</v>
      </c>
      <c r="G4" s="2">
        <v>0.45500000000000002</v>
      </c>
      <c r="H4" s="2">
        <v>0.56499999999999995</v>
      </c>
      <c r="I4" s="2">
        <v>0.29899999999999999</v>
      </c>
      <c r="J4" s="2">
        <v>0.90400000000000003</v>
      </c>
      <c r="K4" s="2">
        <v>0.77</v>
      </c>
      <c r="L4" s="2">
        <v>0.25900000000000001</v>
      </c>
      <c r="M4" s="2">
        <v>0.45200000000000001</v>
      </c>
      <c r="N4" s="2">
        <v>0.61099999999999999</v>
      </c>
      <c r="O4" s="2">
        <v>0.25600000000000001</v>
      </c>
    </row>
    <row r="5" spans="1:15" ht="15.75" customHeight="1" x14ac:dyDescent="0.15">
      <c r="B5" s="2" t="s">
        <v>6</v>
      </c>
      <c r="C5" s="2">
        <v>1.56</v>
      </c>
      <c r="D5" s="2">
        <v>0.91900000000000004</v>
      </c>
      <c r="E5" s="2">
        <v>1.2709999999999999</v>
      </c>
      <c r="F5" s="2">
        <v>1.2549999999999999</v>
      </c>
      <c r="G5" s="2">
        <v>1.292</v>
      </c>
      <c r="H5" s="2">
        <v>1.115</v>
      </c>
      <c r="I5" s="2">
        <v>0.64200000000000002</v>
      </c>
      <c r="J5" s="2">
        <v>1.792</v>
      </c>
      <c r="K5" s="2">
        <v>1.3</v>
      </c>
      <c r="L5" s="2">
        <v>0.53800000000000003</v>
      </c>
      <c r="M5" s="2">
        <v>0.9</v>
      </c>
      <c r="N5" s="2">
        <v>1.034</v>
      </c>
      <c r="O5" s="2">
        <v>0.373</v>
      </c>
    </row>
    <row r="7" spans="1:15" ht="15.75" customHeight="1" x14ac:dyDescent="0.15">
      <c r="A7" s="2" t="s">
        <v>1</v>
      </c>
      <c r="B7" s="2" t="s">
        <v>3</v>
      </c>
      <c r="C7" s="2">
        <v>0.155</v>
      </c>
      <c r="D7" s="2">
        <v>0.17599999999999999</v>
      </c>
      <c r="E7" s="2">
        <v>0.17100000000000001</v>
      </c>
      <c r="F7" s="2">
        <v>0.17499999999999999</v>
      </c>
      <c r="G7" s="2">
        <v>0.23100000000000001</v>
      </c>
      <c r="H7" s="2">
        <v>0.16200000000000001</v>
      </c>
      <c r="I7" s="2">
        <v>0.22600000000000001</v>
      </c>
      <c r="J7" s="2">
        <v>0.20399999999999999</v>
      </c>
      <c r="K7" s="2">
        <v>0.14199999999999999</v>
      </c>
      <c r="L7" s="2">
        <v>0.123</v>
      </c>
      <c r="M7" s="2">
        <v>0.155</v>
      </c>
      <c r="N7" s="2">
        <v>0.16</v>
      </c>
      <c r="O7" s="2">
        <v>0.123</v>
      </c>
    </row>
    <row r="8" spans="1:15" ht="15.75" customHeight="1" x14ac:dyDescent="0.15">
      <c r="B8" s="2" t="s">
        <v>4</v>
      </c>
      <c r="C8" s="2">
        <v>0.26</v>
      </c>
      <c r="D8" s="2">
        <v>0.25600000000000001</v>
      </c>
      <c r="E8" s="2">
        <v>0.23799999999999999</v>
      </c>
      <c r="F8" s="2">
        <v>0.26100000000000001</v>
      </c>
      <c r="G8" s="2">
        <v>0.29699999999999999</v>
      </c>
      <c r="H8" s="2">
        <v>0.24</v>
      </c>
      <c r="I8" s="2">
        <v>0.249</v>
      </c>
      <c r="J8" s="2">
        <v>0.37</v>
      </c>
      <c r="K8" s="2">
        <v>0.34599999999999997</v>
      </c>
      <c r="L8" s="2">
        <v>0.219</v>
      </c>
      <c r="M8" s="2">
        <v>0.36</v>
      </c>
      <c r="N8" s="2">
        <v>0.23</v>
      </c>
      <c r="O8" s="2">
        <v>0.156</v>
      </c>
    </row>
    <row r="9" spans="1:15" ht="15.75" customHeight="1" x14ac:dyDescent="0.15">
      <c r="B9" s="2" t="s">
        <v>5</v>
      </c>
      <c r="C9" s="2">
        <v>0.624</v>
      </c>
      <c r="D9" s="2">
        <v>0.373</v>
      </c>
      <c r="E9" s="2">
        <v>0.49299999999999999</v>
      </c>
      <c r="F9" s="2">
        <v>0.56000000000000005</v>
      </c>
      <c r="G9" s="2">
        <v>0.45400000000000001</v>
      </c>
      <c r="H9" s="2">
        <v>0.432</v>
      </c>
      <c r="I9" s="2">
        <v>0.32900000000000001</v>
      </c>
      <c r="J9" s="2">
        <v>0.83499999999999996</v>
      </c>
      <c r="K9" s="2">
        <v>0.78800000000000003</v>
      </c>
      <c r="L9" s="2">
        <v>0.3</v>
      </c>
      <c r="M9" s="2">
        <v>0.47399999999999998</v>
      </c>
      <c r="N9" s="2">
        <v>0.438</v>
      </c>
      <c r="O9" s="2">
        <v>0.24199999999999999</v>
      </c>
    </row>
    <row r="10" spans="1:15" ht="15.75" customHeight="1" x14ac:dyDescent="0.15">
      <c r="B10" s="2" t="s">
        <v>6</v>
      </c>
      <c r="C10" s="2">
        <v>1.4850000000000001</v>
      </c>
      <c r="D10" s="2">
        <v>1.33</v>
      </c>
      <c r="E10" s="2">
        <v>1.163</v>
      </c>
      <c r="F10" s="2">
        <v>1.2410000000000001</v>
      </c>
      <c r="G10" s="2">
        <v>1.17</v>
      </c>
      <c r="H10" s="2">
        <v>1.079</v>
      </c>
      <c r="I10" s="2">
        <v>0.66900000000000004</v>
      </c>
      <c r="J10" s="2">
        <v>1.849</v>
      </c>
      <c r="K10" s="2">
        <v>1.5</v>
      </c>
      <c r="L10" s="2">
        <v>0.48299999999999998</v>
      </c>
      <c r="M10" s="2">
        <v>1.01</v>
      </c>
      <c r="N10" s="2">
        <v>1.042</v>
      </c>
      <c r="O10" s="2">
        <v>0.34699999999999998</v>
      </c>
    </row>
    <row r="12" spans="1:15" ht="15.75" customHeight="1" x14ac:dyDescent="0.15">
      <c r="A12" s="2" t="s">
        <v>2</v>
      </c>
      <c r="B12" s="2" t="s">
        <v>3</v>
      </c>
      <c r="C12" s="2">
        <v>0.153</v>
      </c>
      <c r="D12" s="2">
        <v>0.154</v>
      </c>
      <c r="E12" s="2">
        <v>0.13100000000000001</v>
      </c>
      <c r="F12" s="2">
        <v>0.17599999999999999</v>
      </c>
      <c r="G12" s="2">
        <v>0.23200000000000001</v>
      </c>
      <c r="H12" s="2">
        <v>0.188</v>
      </c>
      <c r="I12" s="3">
        <v>0.20300000000000001</v>
      </c>
      <c r="J12" s="2">
        <v>0.21</v>
      </c>
      <c r="K12" s="2">
        <v>0.16300000000000001</v>
      </c>
      <c r="L12" s="2">
        <v>0.14399999999999999</v>
      </c>
      <c r="M12" s="2">
        <v>0.19600000000000001</v>
      </c>
      <c r="N12" s="2">
        <v>0.156</v>
      </c>
      <c r="O12" s="2">
        <v>0.11700000000000001</v>
      </c>
    </row>
    <row r="13" spans="1:15" ht="15.75" customHeight="1" x14ac:dyDescent="0.15">
      <c r="B13" s="2" t="s">
        <v>4</v>
      </c>
      <c r="C13" s="2">
        <v>0.22500000000000001</v>
      </c>
      <c r="D13" s="2">
        <v>0.24299999999999999</v>
      </c>
      <c r="E13" s="2">
        <v>0.161</v>
      </c>
      <c r="F13" s="2">
        <v>0.251</v>
      </c>
      <c r="G13" s="2">
        <v>0.30399999999999999</v>
      </c>
      <c r="H13" s="2">
        <v>0.254</v>
      </c>
      <c r="I13" s="3">
        <v>0.23899999999999999</v>
      </c>
      <c r="J13" s="2">
        <v>0.154</v>
      </c>
      <c r="K13" s="2">
        <v>0.29399999999999998</v>
      </c>
      <c r="L13" s="2">
        <v>0.20799999999999999</v>
      </c>
      <c r="M13" s="2">
        <v>0.25700000000000001</v>
      </c>
      <c r="N13" s="2">
        <v>0.33500000000000002</v>
      </c>
      <c r="O13" s="2">
        <v>0.16800000000000001</v>
      </c>
    </row>
    <row r="14" spans="1:15" ht="15.75" customHeight="1" x14ac:dyDescent="0.15">
      <c r="B14" s="2" t="s">
        <v>5</v>
      </c>
      <c r="C14" s="2">
        <v>0.73199999999999998</v>
      </c>
      <c r="D14" s="2">
        <v>0.53</v>
      </c>
      <c r="E14" s="2">
        <v>0.374</v>
      </c>
      <c r="F14" s="2">
        <v>0.39500000000000002</v>
      </c>
      <c r="G14" s="2">
        <v>0.63200000000000001</v>
      </c>
      <c r="H14" s="2">
        <v>0.54400000000000004</v>
      </c>
      <c r="I14" s="3">
        <v>0.309</v>
      </c>
      <c r="J14" s="2">
        <v>0.83</v>
      </c>
      <c r="K14" s="2">
        <v>0.68100000000000005</v>
      </c>
      <c r="L14" s="2">
        <v>0.33500000000000002</v>
      </c>
      <c r="M14" s="2">
        <v>0.50700000000000001</v>
      </c>
      <c r="N14" s="2">
        <v>0.39200000000000002</v>
      </c>
      <c r="O14" s="2">
        <v>0.19400000000000001</v>
      </c>
    </row>
    <row r="15" spans="1:15" ht="15.75" customHeight="1" x14ac:dyDescent="0.15">
      <c r="B15" s="2" t="s">
        <v>6</v>
      </c>
      <c r="C15" s="2">
        <v>1.7689999999999999</v>
      </c>
      <c r="D15" s="2">
        <v>1.256</v>
      </c>
      <c r="E15" s="2">
        <v>1.1599999999999999</v>
      </c>
      <c r="F15" s="2">
        <v>1.2270000000000001</v>
      </c>
      <c r="G15" s="2">
        <v>1.202</v>
      </c>
      <c r="H15" s="2">
        <v>1.169</v>
      </c>
      <c r="I15" s="2">
        <v>0.68500000000000005</v>
      </c>
      <c r="J15" s="2">
        <v>1.69</v>
      </c>
      <c r="K15" s="2">
        <v>1.482</v>
      </c>
      <c r="L15" s="2">
        <v>0.38800000000000001</v>
      </c>
      <c r="M15" s="2">
        <v>1.016</v>
      </c>
      <c r="N15" s="2">
        <v>0.99</v>
      </c>
      <c r="O15" s="2">
        <v>0.372</v>
      </c>
    </row>
    <row r="18" spans="1:15" ht="15.75" customHeight="1" x14ac:dyDescent="0.15">
      <c r="A18" s="4" t="s">
        <v>21</v>
      </c>
    </row>
    <row r="19" spans="1:15" ht="15.75" customHeight="1" x14ac:dyDescent="0.15">
      <c r="A19" s="2" t="s">
        <v>0</v>
      </c>
      <c r="B19" s="2" t="s">
        <v>3</v>
      </c>
      <c r="C19" s="1">
        <f t="shared" ref="C19:C22" si="0">C2/0.145</f>
        <v>1</v>
      </c>
      <c r="D19" s="1">
        <f t="shared" ref="D19:D22" si="1">D2/0.165</f>
        <v>1</v>
      </c>
      <c r="E19" s="1">
        <f t="shared" ref="E19:E22" si="2">E2/0.168</f>
        <v>1</v>
      </c>
      <c r="F19" s="1">
        <f t="shared" ref="F19:F22" si="3">F2/0.165</f>
        <v>1</v>
      </c>
      <c r="G19" s="1">
        <f t="shared" ref="G19:G22" si="4">G2/0.226</f>
        <v>1</v>
      </c>
      <c r="H19" s="1">
        <f t="shared" ref="H19:H22" si="5">H2/0.174</f>
        <v>1</v>
      </c>
      <c r="I19" s="1">
        <f t="shared" ref="I19:I22" si="6">I2/0.161</f>
        <v>1</v>
      </c>
      <c r="J19" s="1">
        <f t="shared" ref="J19:J22" si="7">J2/0.171</f>
        <v>1</v>
      </c>
      <c r="K19" s="1">
        <f t="shared" ref="K19:K22" si="8">K2/0.181</f>
        <v>1</v>
      </c>
      <c r="L19" s="1">
        <f t="shared" ref="L19:L22" si="9">L2/0.158</f>
        <v>1</v>
      </c>
      <c r="M19" s="1">
        <f t="shared" ref="M19:M22" si="10">M2/0.168</f>
        <v>1</v>
      </c>
      <c r="N19" s="1">
        <f t="shared" ref="N19:N22" si="11">N2/0.15</f>
        <v>1</v>
      </c>
      <c r="O19" s="1">
        <f t="shared" ref="O19:O22" si="12">O2/0.122</f>
        <v>1</v>
      </c>
    </row>
    <row r="20" spans="1:15" ht="15.75" customHeight="1" x14ac:dyDescent="0.15">
      <c r="B20" s="2" t="s">
        <v>4</v>
      </c>
      <c r="C20" s="1">
        <f t="shared" si="0"/>
        <v>1.8758620689655174</v>
      </c>
      <c r="D20" s="1">
        <f t="shared" si="1"/>
        <v>1.0727272727272725</v>
      </c>
      <c r="E20" s="1">
        <f t="shared" si="2"/>
        <v>1.4464285714285714</v>
      </c>
      <c r="F20" s="1">
        <f t="shared" si="3"/>
        <v>1.1515151515151514</v>
      </c>
      <c r="G20" s="1">
        <f t="shared" si="4"/>
        <v>1.4823008849557522</v>
      </c>
      <c r="H20" s="1">
        <f t="shared" si="5"/>
        <v>1.281609195402299</v>
      </c>
      <c r="I20" s="1">
        <f t="shared" si="6"/>
        <v>1.4037267080745341</v>
      </c>
      <c r="J20" s="1">
        <f t="shared" si="7"/>
        <v>2</v>
      </c>
      <c r="K20" s="1">
        <f t="shared" si="8"/>
        <v>1.8729281767955803</v>
      </c>
      <c r="L20" s="1">
        <f t="shared" si="9"/>
        <v>1.4746835443037976</v>
      </c>
      <c r="M20" s="1">
        <f t="shared" si="10"/>
        <v>1.9761904761904763</v>
      </c>
      <c r="N20" s="1">
        <f t="shared" si="11"/>
        <v>2.1333333333333333</v>
      </c>
      <c r="O20" s="1">
        <f t="shared" si="12"/>
        <v>1.7295081967213115</v>
      </c>
    </row>
    <row r="21" spans="1:15" ht="15.75" customHeight="1" x14ac:dyDescent="0.15">
      <c r="B21" s="2" t="s">
        <v>5</v>
      </c>
      <c r="C21" s="1">
        <f t="shared" si="0"/>
        <v>4.7448275862068963</v>
      </c>
      <c r="D21" s="1">
        <f t="shared" si="1"/>
        <v>2.6666666666666665</v>
      </c>
      <c r="E21" s="1">
        <f t="shared" si="2"/>
        <v>2.9047619047619047</v>
      </c>
      <c r="F21" s="1">
        <f t="shared" si="3"/>
        <v>3.6121212121212118</v>
      </c>
      <c r="G21" s="1">
        <f t="shared" si="4"/>
        <v>2.0132743362831858</v>
      </c>
      <c r="H21" s="1">
        <f t="shared" si="5"/>
        <v>3.2471264367816093</v>
      </c>
      <c r="I21" s="1">
        <f t="shared" si="6"/>
        <v>1.857142857142857</v>
      </c>
      <c r="J21" s="1">
        <f t="shared" si="7"/>
        <v>5.2865497076023393</v>
      </c>
      <c r="K21" s="1">
        <f t="shared" si="8"/>
        <v>4.2541436464088402</v>
      </c>
      <c r="L21" s="1">
        <f t="shared" si="9"/>
        <v>1.639240506329114</v>
      </c>
      <c r="M21" s="1">
        <f t="shared" si="10"/>
        <v>2.6904761904761902</v>
      </c>
      <c r="N21" s="1">
        <f t="shared" si="11"/>
        <v>4.0733333333333333</v>
      </c>
      <c r="O21" s="1">
        <f t="shared" si="12"/>
        <v>2.098360655737705</v>
      </c>
    </row>
    <row r="22" spans="1:15" ht="15.75" customHeight="1" x14ac:dyDescent="0.15">
      <c r="B22" s="2" t="s">
        <v>6</v>
      </c>
      <c r="C22" s="1">
        <f t="shared" si="0"/>
        <v>10.758620689655174</v>
      </c>
      <c r="D22" s="1">
        <f t="shared" si="1"/>
        <v>5.5696969696969694</v>
      </c>
      <c r="E22" s="1">
        <f t="shared" si="2"/>
        <v>7.5654761904761898</v>
      </c>
      <c r="F22" s="1">
        <f t="shared" si="3"/>
        <v>7.6060606060606046</v>
      </c>
      <c r="G22" s="1">
        <f t="shared" si="4"/>
        <v>5.716814159292035</v>
      </c>
      <c r="H22" s="1">
        <f t="shared" si="5"/>
        <v>6.4080459770114944</v>
      </c>
      <c r="I22" s="1">
        <f t="shared" si="6"/>
        <v>3.987577639751553</v>
      </c>
      <c r="J22" s="1">
        <f t="shared" si="7"/>
        <v>10.479532163742689</v>
      </c>
      <c r="K22" s="1">
        <f t="shared" si="8"/>
        <v>7.182320441988951</v>
      </c>
      <c r="L22" s="1">
        <f t="shared" si="9"/>
        <v>3.4050632911392409</v>
      </c>
      <c r="M22" s="1">
        <f t="shared" si="10"/>
        <v>5.3571428571428568</v>
      </c>
      <c r="N22" s="1">
        <f t="shared" si="11"/>
        <v>6.8933333333333335</v>
      </c>
      <c r="O22" s="1">
        <f t="shared" si="12"/>
        <v>3.057377049180328</v>
      </c>
    </row>
    <row r="24" spans="1:15" ht="15.75" customHeight="1" x14ac:dyDescent="0.15">
      <c r="A24" s="2" t="s">
        <v>1</v>
      </c>
      <c r="B24" s="2" t="s">
        <v>3</v>
      </c>
      <c r="C24" s="1">
        <f t="shared" ref="C24:C27" si="13">C7/0.155</f>
        <v>1</v>
      </c>
      <c r="D24" s="1">
        <f t="shared" ref="D24:D27" si="14">D7/0.176</f>
        <v>1</v>
      </c>
      <c r="E24" s="1">
        <f t="shared" ref="E24:E27" si="15">E7/0.171</f>
        <v>1</v>
      </c>
      <c r="F24" s="1">
        <f t="shared" ref="F24:F27" si="16">F7/0.175</f>
        <v>1</v>
      </c>
      <c r="G24" s="1">
        <f t="shared" ref="G24:G27" si="17">G7/0.231</f>
        <v>1</v>
      </c>
      <c r="H24" s="1">
        <f t="shared" ref="H24:H27" si="18">H7/0.162</f>
        <v>1</v>
      </c>
      <c r="I24" s="1">
        <f t="shared" ref="I24:I27" si="19">I7/0.226</f>
        <v>1</v>
      </c>
      <c r="J24" s="1">
        <f t="shared" ref="J24:J27" si="20">J7/0.204</f>
        <v>1</v>
      </c>
      <c r="K24" s="1">
        <f t="shared" ref="K24:K27" si="21">K7/0.142</f>
        <v>1</v>
      </c>
      <c r="L24" s="1">
        <f t="shared" ref="L24:L27" si="22">L7/0.123</f>
        <v>1</v>
      </c>
      <c r="M24" s="1">
        <f t="shared" ref="M24:M27" si="23">M7/0.155</f>
        <v>1</v>
      </c>
      <c r="N24" s="1">
        <f t="shared" ref="N24:N27" si="24">N7/0.16</f>
        <v>1</v>
      </c>
      <c r="O24" s="1">
        <f t="shared" ref="O24:O27" si="25">O7/0.123</f>
        <v>1</v>
      </c>
    </row>
    <row r="25" spans="1:15" ht="15.75" customHeight="1" x14ac:dyDescent="0.15">
      <c r="B25" s="2" t="s">
        <v>4</v>
      </c>
      <c r="C25" s="1">
        <f t="shared" si="13"/>
        <v>1.6774193548387097</v>
      </c>
      <c r="D25" s="1">
        <f t="shared" si="14"/>
        <v>1.4545454545454546</v>
      </c>
      <c r="E25" s="1">
        <f t="shared" si="15"/>
        <v>1.3918128654970758</v>
      </c>
      <c r="F25" s="1">
        <f t="shared" si="16"/>
        <v>1.4914285714285715</v>
      </c>
      <c r="G25" s="1">
        <f t="shared" si="17"/>
        <v>1.2857142857142856</v>
      </c>
      <c r="H25" s="1">
        <f t="shared" si="18"/>
        <v>1.4814814814814814</v>
      </c>
      <c r="I25" s="1">
        <f t="shared" si="19"/>
        <v>1.1017699115044248</v>
      </c>
      <c r="J25" s="1">
        <f t="shared" si="20"/>
        <v>1.8137254901960784</v>
      </c>
      <c r="K25" s="1">
        <f t="shared" si="21"/>
        <v>2.436619718309859</v>
      </c>
      <c r="L25" s="1">
        <f t="shared" si="22"/>
        <v>1.7804878048780488</v>
      </c>
      <c r="M25" s="1">
        <f t="shared" si="23"/>
        <v>2.32258064516129</v>
      </c>
      <c r="N25" s="1">
        <f t="shared" si="24"/>
        <v>1.4375</v>
      </c>
      <c r="O25" s="1">
        <f t="shared" si="25"/>
        <v>1.2682926829268293</v>
      </c>
    </row>
    <row r="26" spans="1:15" ht="15.75" customHeight="1" x14ac:dyDescent="0.15">
      <c r="B26" s="2" t="s">
        <v>5</v>
      </c>
      <c r="C26" s="1">
        <f t="shared" si="13"/>
        <v>4.0258064516129028</v>
      </c>
      <c r="D26" s="1">
        <f t="shared" si="14"/>
        <v>2.1193181818181821</v>
      </c>
      <c r="E26" s="1">
        <f t="shared" si="15"/>
        <v>2.8830409356725144</v>
      </c>
      <c r="F26" s="1">
        <f t="shared" si="16"/>
        <v>3.2000000000000006</v>
      </c>
      <c r="G26" s="1">
        <f t="shared" si="17"/>
        <v>1.9653679653679654</v>
      </c>
      <c r="H26" s="1">
        <f t="shared" si="18"/>
        <v>2.6666666666666665</v>
      </c>
      <c r="I26" s="1">
        <f t="shared" si="19"/>
        <v>1.4557522123893805</v>
      </c>
      <c r="J26" s="1">
        <f t="shared" si="20"/>
        <v>4.0931372549019605</v>
      </c>
      <c r="K26" s="1">
        <f t="shared" si="21"/>
        <v>5.5492957746478879</v>
      </c>
      <c r="L26" s="1">
        <f t="shared" si="22"/>
        <v>2.4390243902439024</v>
      </c>
      <c r="M26" s="1">
        <f t="shared" si="23"/>
        <v>3.0580645161290323</v>
      </c>
      <c r="N26" s="1">
        <f t="shared" si="24"/>
        <v>2.7374999999999998</v>
      </c>
      <c r="O26" s="1">
        <f t="shared" si="25"/>
        <v>1.967479674796748</v>
      </c>
    </row>
    <row r="27" spans="1:15" ht="15.75" customHeight="1" x14ac:dyDescent="0.15">
      <c r="B27" s="2" t="s">
        <v>6</v>
      </c>
      <c r="C27" s="1">
        <f t="shared" si="13"/>
        <v>9.5806451612903238</v>
      </c>
      <c r="D27" s="1">
        <f t="shared" si="14"/>
        <v>7.5568181818181825</v>
      </c>
      <c r="E27" s="1">
        <f t="shared" si="15"/>
        <v>6.8011695906432745</v>
      </c>
      <c r="F27" s="1">
        <f t="shared" si="16"/>
        <v>7.0914285714285725</v>
      </c>
      <c r="G27" s="1">
        <f t="shared" si="17"/>
        <v>5.0649350649350646</v>
      </c>
      <c r="H27" s="1">
        <f t="shared" si="18"/>
        <v>6.6604938271604937</v>
      </c>
      <c r="I27" s="1">
        <f t="shared" si="19"/>
        <v>2.9601769911504427</v>
      </c>
      <c r="J27" s="1">
        <f t="shared" si="20"/>
        <v>9.0637254901960791</v>
      </c>
      <c r="K27" s="1">
        <f t="shared" si="21"/>
        <v>10.563380281690142</v>
      </c>
      <c r="L27" s="1">
        <f t="shared" si="22"/>
        <v>3.9268292682926829</v>
      </c>
      <c r="M27" s="1">
        <f t="shared" si="23"/>
        <v>6.5161290322580649</v>
      </c>
      <c r="N27" s="1">
        <f t="shared" si="24"/>
        <v>6.5125000000000002</v>
      </c>
      <c r="O27" s="1">
        <f t="shared" si="25"/>
        <v>2.8211382113821135</v>
      </c>
    </row>
    <row r="29" spans="1:15" ht="15.75" customHeight="1" x14ac:dyDescent="0.15">
      <c r="A29" s="2" t="s">
        <v>2</v>
      </c>
      <c r="B29" s="2" t="s">
        <v>3</v>
      </c>
      <c r="C29" s="1">
        <f t="shared" ref="C29:C32" si="26">C12/0.153</f>
        <v>1</v>
      </c>
      <c r="D29" s="1">
        <f t="shared" ref="D29:D32" si="27">D12/0.154</f>
        <v>1</v>
      </c>
      <c r="E29" s="1">
        <f t="shared" ref="E29:E32" si="28">E12/0.131</f>
        <v>1</v>
      </c>
      <c r="F29" s="1">
        <f t="shared" ref="F29:F32" si="29">F12/0.176</f>
        <v>1</v>
      </c>
      <c r="G29" s="1">
        <f t="shared" ref="G29:G32" si="30">G12/0.232</f>
        <v>1</v>
      </c>
      <c r="H29" s="1">
        <f t="shared" ref="H29:H32" si="31">H12/0.188</f>
        <v>1</v>
      </c>
      <c r="I29" s="1">
        <f t="shared" ref="I29:I32" si="32">I12/0.203</f>
        <v>1</v>
      </c>
      <c r="J29" s="1">
        <f t="shared" ref="J29:J32" si="33">J12/0.21</f>
        <v>1</v>
      </c>
      <c r="K29" s="1">
        <f t="shared" ref="K29:K32" si="34">K12/0.163</f>
        <v>1</v>
      </c>
      <c r="L29" s="1">
        <f t="shared" ref="L29:L32" si="35">L12/0.144</f>
        <v>1</v>
      </c>
      <c r="M29" s="1">
        <f t="shared" ref="M29:M32" si="36">M12/0.196</f>
        <v>1</v>
      </c>
      <c r="N29" s="1">
        <f t="shared" ref="N29:N32" si="37">N12/0.156</f>
        <v>1</v>
      </c>
      <c r="O29" s="1">
        <f t="shared" ref="O29:O32" si="38">O12/0.117</f>
        <v>1</v>
      </c>
    </row>
    <row r="30" spans="1:15" ht="15.75" customHeight="1" x14ac:dyDescent="0.15">
      <c r="B30" s="2" t="s">
        <v>4</v>
      </c>
      <c r="C30" s="1">
        <f t="shared" si="26"/>
        <v>1.4705882352941178</v>
      </c>
      <c r="D30" s="1">
        <f t="shared" si="27"/>
        <v>1.5779220779220779</v>
      </c>
      <c r="E30" s="1">
        <f t="shared" si="28"/>
        <v>1.2290076335877862</v>
      </c>
      <c r="F30" s="1">
        <f t="shared" si="29"/>
        <v>1.4261363636363638</v>
      </c>
      <c r="G30" s="1">
        <f t="shared" si="30"/>
        <v>1.3103448275862069</v>
      </c>
      <c r="H30" s="1">
        <f t="shared" si="31"/>
        <v>1.3510638297872342</v>
      </c>
      <c r="I30" s="1">
        <f t="shared" si="32"/>
        <v>1.1773399014778323</v>
      </c>
      <c r="J30" s="1">
        <f t="shared" si="33"/>
        <v>0.73333333333333339</v>
      </c>
      <c r="K30" s="1">
        <f t="shared" si="34"/>
        <v>1.8036809815950918</v>
      </c>
      <c r="L30" s="1">
        <f t="shared" si="35"/>
        <v>1.4444444444444444</v>
      </c>
      <c r="M30" s="1">
        <f t="shared" si="36"/>
        <v>1.3112244897959184</v>
      </c>
      <c r="N30" s="1">
        <f t="shared" si="37"/>
        <v>2.1474358974358974</v>
      </c>
      <c r="O30" s="1">
        <f t="shared" si="38"/>
        <v>1.4358974358974359</v>
      </c>
    </row>
    <row r="31" spans="1:15" ht="15.75" customHeight="1" x14ac:dyDescent="0.15">
      <c r="B31" s="2" t="s">
        <v>5</v>
      </c>
      <c r="C31" s="1">
        <f t="shared" si="26"/>
        <v>4.784313725490196</v>
      </c>
      <c r="D31" s="1">
        <f t="shared" si="27"/>
        <v>3.4415584415584419</v>
      </c>
      <c r="E31" s="1">
        <f t="shared" si="28"/>
        <v>2.8549618320610688</v>
      </c>
      <c r="F31" s="1">
        <f t="shared" si="29"/>
        <v>2.2443181818181821</v>
      </c>
      <c r="G31" s="1">
        <f t="shared" si="30"/>
        <v>2.7241379310344827</v>
      </c>
      <c r="H31" s="1">
        <f t="shared" si="31"/>
        <v>2.8936170212765959</v>
      </c>
      <c r="I31" s="1">
        <f t="shared" si="32"/>
        <v>1.5221674876847289</v>
      </c>
      <c r="J31" s="1">
        <f t="shared" si="33"/>
        <v>3.9523809523809526</v>
      </c>
      <c r="K31" s="1">
        <f t="shared" si="34"/>
        <v>4.1779141104294482</v>
      </c>
      <c r="L31" s="1">
        <f t="shared" si="35"/>
        <v>2.3263888888888893</v>
      </c>
      <c r="M31" s="1">
        <f t="shared" si="36"/>
        <v>2.5867346938775508</v>
      </c>
      <c r="N31" s="1">
        <f t="shared" si="37"/>
        <v>2.5128205128205128</v>
      </c>
      <c r="O31" s="1">
        <f t="shared" si="38"/>
        <v>1.658119658119658</v>
      </c>
    </row>
    <row r="32" spans="1:15" ht="15.75" customHeight="1" x14ac:dyDescent="0.15">
      <c r="B32" s="2" t="s">
        <v>6</v>
      </c>
      <c r="C32" s="1">
        <f t="shared" si="26"/>
        <v>11.562091503267974</v>
      </c>
      <c r="D32" s="1">
        <f t="shared" si="27"/>
        <v>8.1558441558441555</v>
      </c>
      <c r="E32" s="1">
        <f t="shared" si="28"/>
        <v>8.8549618320610683</v>
      </c>
      <c r="F32" s="1">
        <f t="shared" si="29"/>
        <v>6.9715909090909101</v>
      </c>
      <c r="G32" s="1">
        <f t="shared" si="30"/>
        <v>5.1810344827586201</v>
      </c>
      <c r="H32" s="1">
        <f t="shared" si="31"/>
        <v>6.2180851063829792</v>
      </c>
      <c r="I32" s="1">
        <f t="shared" si="32"/>
        <v>3.374384236453202</v>
      </c>
      <c r="J32" s="1">
        <f t="shared" si="33"/>
        <v>8.0476190476190474</v>
      </c>
      <c r="K32" s="1">
        <f t="shared" si="34"/>
        <v>9.0920245398773005</v>
      </c>
      <c r="L32" s="1">
        <f t="shared" si="35"/>
        <v>2.6944444444444446</v>
      </c>
      <c r="M32" s="1">
        <f t="shared" si="36"/>
        <v>5.1836734693877551</v>
      </c>
      <c r="N32" s="1">
        <f t="shared" si="37"/>
        <v>6.3461538461538458</v>
      </c>
      <c r="O32" s="1">
        <f t="shared" si="38"/>
        <v>3.1794871794871793</v>
      </c>
    </row>
    <row r="33" spans="1:15" ht="15.75" customHeight="1" x14ac:dyDescent="0.15">
      <c r="I33" s="3"/>
    </row>
    <row r="34" spans="1:15" ht="15.75" customHeight="1" x14ac:dyDescent="0.15">
      <c r="A34" s="4" t="s">
        <v>22</v>
      </c>
      <c r="C34" s="2" t="s">
        <v>7</v>
      </c>
      <c r="D34" s="2" t="s">
        <v>8</v>
      </c>
      <c r="E34" s="2" t="s">
        <v>9</v>
      </c>
      <c r="F34" s="2" t="s">
        <v>10</v>
      </c>
      <c r="G34" s="2" t="s">
        <v>11</v>
      </c>
      <c r="H34" s="2" t="s">
        <v>12</v>
      </c>
      <c r="I34" s="2" t="s">
        <v>13</v>
      </c>
      <c r="J34" s="2" t="s">
        <v>14</v>
      </c>
      <c r="K34" s="2" t="s">
        <v>15</v>
      </c>
      <c r="L34" s="2" t="s">
        <v>16</v>
      </c>
      <c r="M34" s="2" t="s">
        <v>17</v>
      </c>
      <c r="N34" s="2" t="s">
        <v>18</v>
      </c>
      <c r="O34" s="2" t="s">
        <v>19</v>
      </c>
    </row>
    <row r="35" spans="1:15" ht="15.75" customHeight="1" x14ac:dyDescent="0.15">
      <c r="B35" s="2" t="s">
        <v>3</v>
      </c>
      <c r="C35" s="1">
        <f t="shared" ref="C35:O35" si="39">AVERAGE(C19,C24,C29)</f>
        <v>1</v>
      </c>
      <c r="D35" s="1">
        <f t="shared" si="39"/>
        <v>1</v>
      </c>
      <c r="E35" s="1">
        <f t="shared" si="39"/>
        <v>1</v>
      </c>
      <c r="F35" s="1">
        <f t="shared" si="39"/>
        <v>1</v>
      </c>
      <c r="G35" s="1">
        <f t="shared" si="39"/>
        <v>1</v>
      </c>
      <c r="H35" s="1">
        <f t="shared" si="39"/>
        <v>1</v>
      </c>
      <c r="I35" s="1">
        <f t="shared" si="39"/>
        <v>1</v>
      </c>
      <c r="J35" s="1">
        <f t="shared" si="39"/>
        <v>1</v>
      </c>
      <c r="K35" s="1">
        <f t="shared" si="39"/>
        <v>1</v>
      </c>
      <c r="L35" s="1">
        <f t="shared" si="39"/>
        <v>1</v>
      </c>
      <c r="M35" s="1">
        <f t="shared" si="39"/>
        <v>1</v>
      </c>
      <c r="N35" s="1">
        <f t="shared" si="39"/>
        <v>1</v>
      </c>
      <c r="O35" s="1">
        <f t="shared" si="39"/>
        <v>1</v>
      </c>
    </row>
    <row r="36" spans="1:15" ht="15.75" customHeight="1" x14ac:dyDescent="0.15">
      <c r="B36" s="2" t="s">
        <v>4</v>
      </c>
      <c r="C36" s="1">
        <f t="shared" ref="C36:O36" si="40">AVERAGE(C20,C25,C30)</f>
        <v>1.6746232196994484</v>
      </c>
      <c r="D36" s="1">
        <f t="shared" si="40"/>
        <v>1.3683982683982683</v>
      </c>
      <c r="E36" s="1">
        <f t="shared" si="40"/>
        <v>1.3557496901711446</v>
      </c>
      <c r="F36" s="1">
        <f t="shared" si="40"/>
        <v>1.3563600288600288</v>
      </c>
      <c r="G36" s="1">
        <f t="shared" si="40"/>
        <v>1.3594533327520815</v>
      </c>
      <c r="H36" s="1">
        <f t="shared" si="40"/>
        <v>1.3713848355570049</v>
      </c>
      <c r="I36" s="1">
        <f t="shared" si="40"/>
        <v>1.2276121736855969</v>
      </c>
      <c r="J36" s="1">
        <f t="shared" si="40"/>
        <v>1.5156862745098039</v>
      </c>
      <c r="K36" s="1">
        <f t="shared" si="40"/>
        <v>2.0377429589001768</v>
      </c>
      <c r="L36" s="1">
        <f t="shared" si="40"/>
        <v>1.5665385978754303</v>
      </c>
      <c r="M36" s="1">
        <f t="shared" si="40"/>
        <v>1.8699985370492282</v>
      </c>
      <c r="N36" s="1">
        <f t="shared" si="40"/>
        <v>1.9060897435897435</v>
      </c>
      <c r="O36" s="1">
        <f t="shared" si="40"/>
        <v>1.4778994385151922</v>
      </c>
    </row>
    <row r="37" spans="1:15" ht="15.75" customHeight="1" x14ac:dyDescent="0.15">
      <c r="B37" s="2" t="s">
        <v>5</v>
      </c>
      <c r="C37" s="1">
        <f t="shared" ref="C37:O37" si="41">AVERAGE(C21,C26,C31)</f>
        <v>4.5183159211033326</v>
      </c>
      <c r="D37" s="1">
        <f t="shared" si="41"/>
        <v>2.7425144300144297</v>
      </c>
      <c r="E37" s="1">
        <f t="shared" si="41"/>
        <v>2.8809215574984961</v>
      </c>
      <c r="F37" s="1">
        <f t="shared" si="41"/>
        <v>3.0188131313131312</v>
      </c>
      <c r="G37" s="1">
        <f t="shared" si="41"/>
        <v>2.2342600775618777</v>
      </c>
      <c r="H37" s="1">
        <f t="shared" si="41"/>
        <v>2.9358033749082906</v>
      </c>
      <c r="I37" s="1">
        <f t="shared" si="41"/>
        <v>1.6116875190723221</v>
      </c>
      <c r="J37" s="1">
        <f t="shared" si="41"/>
        <v>4.4440226382950838</v>
      </c>
      <c r="K37" s="1">
        <f t="shared" si="41"/>
        <v>4.6604511771620585</v>
      </c>
      <c r="L37" s="1">
        <f t="shared" si="41"/>
        <v>2.1348845951539688</v>
      </c>
      <c r="M37" s="1">
        <f t="shared" si="41"/>
        <v>2.7784251334942578</v>
      </c>
      <c r="N37" s="1">
        <f t="shared" si="41"/>
        <v>3.1078846153846151</v>
      </c>
      <c r="O37" s="1">
        <f t="shared" si="41"/>
        <v>1.9079866628847035</v>
      </c>
    </row>
    <row r="38" spans="1:15" ht="15.75" customHeight="1" x14ac:dyDescent="0.15">
      <c r="B38" s="2" t="s">
        <v>6</v>
      </c>
      <c r="C38" s="1">
        <f t="shared" ref="C38:O38" si="42">AVERAGE(C22,C27,C32)</f>
        <v>10.633785784737825</v>
      </c>
      <c r="D38" s="1">
        <f t="shared" si="42"/>
        <v>7.0941197691197688</v>
      </c>
      <c r="E38" s="1">
        <f t="shared" si="42"/>
        <v>7.7405358710601773</v>
      </c>
      <c r="F38" s="1">
        <f t="shared" si="42"/>
        <v>7.2230266955266957</v>
      </c>
      <c r="G38" s="1">
        <f t="shared" si="42"/>
        <v>5.3209279023285729</v>
      </c>
      <c r="H38" s="1">
        <f t="shared" si="42"/>
        <v>6.4288749701849888</v>
      </c>
      <c r="I38" s="1">
        <f t="shared" si="42"/>
        <v>3.4407129557850653</v>
      </c>
      <c r="J38" s="1">
        <f t="shared" si="42"/>
        <v>9.196958900519272</v>
      </c>
      <c r="K38" s="1">
        <f t="shared" si="42"/>
        <v>8.9459084211854645</v>
      </c>
      <c r="L38" s="1">
        <f t="shared" si="42"/>
        <v>3.342112334625456</v>
      </c>
      <c r="M38" s="1">
        <f t="shared" si="42"/>
        <v>5.6856484529295592</v>
      </c>
      <c r="N38" s="1">
        <f t="shared" si="42"/>
        <v>6.5839957264957265</v>
      </c>
      <c r="O38" s="1">
        <f t="shared" si="42"/>
        <v>3.0193341466832067</v>
      </c>
    </row>
    <row r="40" spans="1:15" ht="15.75" customHeight="1" x14ac:dyDescent="0.15">
      <c r="A40" s="2" t="s">
        <v>23</v>
      </c>
      <c r="B40" s="2" t="s">
        <v>3</v>
      </c>
      <c r="C40" s="1">
        <f t="shared" ref="C40:O40" si="43">_xlfn.STDEV.S(C19,C24,C35)</f>
        <v>0</v>
      </c>
      <c r="D40" s="1">
        <f t="shared" si="43"/>
        <v>0</v>
      </c>
      <c r="E40" s="1">
        <f t="shared" si="43"/>
        <v>0</v>
      </c>
      <c r="F40" s="1">
        <f t="shared" si="43"/>
        <v>0</v>
      </c>
      <c r="G40" s="1">
        <f t="shared" si="43"/>
        <v>0</v>
      </c>
      <c r="H40" s="1">
        <f t="shared" si="43"/>
        <v>0</v>
      </c>
      <c r="I40" s="1">
        <f t="shared" si="43"/>
        <v>0</v>
      </c>
      <c r="J40" s="1">
        <f t="shared" si="43"/>
        <v>0</v>
      </c>
      <c r="K40" s="1">
        <f t="shared" si="43"/>
        <v>0</v>
      </c>
      <c r="L40" s="1">
        <f t="shared" si="43"/>
        <v>0</v>
      </c>
      <c r="M40" s="1">
        <f t="shared" si="43"/>
        <v>0</v>
      </c>
      <c r="N40" s="1">
        <f t="shared" si="43"/>
        <v>0</v>
      </c>
      <c r="O40" s="1">
        <f t="shared" si="43"/>
        <v>0</v>
      </c>
    </row>
    <row r="41" spans="1:15" ht="15.75" customHeight="1" x14ac:dyDescent="0.15">
      <c r="B41" s="2" t="s">
        <v>4</v>
      </c>
      <c r="C41" s="1">
        <f t="shared" ref="C41:O41" si="44">_xlfn.STDEV.S(C20,C25,C36)</f>
        <v>0.11538659917545495</v>
      </c>
      <c r="D41" s="1">
        <f t="shared" si="44"/>
        <v>0.2002614122129274</v>
      </c>
      <c r="E41" s="1">
        <f t="shared" si="44"/>
        <v>4.5654659227514736E-2</v>
      </c>
      <c r="F41" s="1">
        <f t="shared" si="44"/>
        <v>0.17114616949811387</v>
      </c>
      <c r="G41" s="1">
        <f t="shared" si="44"/>
        <v>9.9310337781623431E-2</v>
      </c>
      <c r="H41" s="1">
        <f t="shared" si="44"/>
        <v>0.10010816462833698</v>
      </c>
      <c r="I41" s="1">
        <f t="shared" si="44"/>
        <v>0.15167427334521247</v>
      </c>
      <c r="J41" s="1">
        <f t="shared" si="44"/>
        <v>0.24429672933674212</v>
      </c>
      <c r="K41" s="1">
        <f t="shared" si="44"/>
        <v>0.28983177177232322</v>
      </c>
      <c r="L41" s="1">
        <f t="shared" si="44"/>
        <v>0.15691179041585826</v>
      </c>
      <c r="M41" s="1">
        <f t="shared" si="44"/>
        <v>0.23667609430096842</v>
      </c>
      <c r="N41" s="1">
        <f t="shared" si="44"/>
        <v>0.35482390577459472</v>
      </c>
      <c r="O41" s="1">
        <f t="shared" si="44"/>
        <v>0.23092629031757303</v>
      </c>
    </row>
    <row r="42" spans="1:15" ht="13" x14ac:dyDescent="0.15">
      <c r="B42" s="2" t="s">
        <v>5</v>
      </c>
      <c r="C42" s="1">
        <f t="shared" ref="C42:O42" si="45">_xlfn.STDEV.S(C21,C26,C37)</f>
        <v>0.36761948260816446</v>
      </c>
      <c r="D42" s="1">
        <f t="shared" si="45"/>
        <v>0.34002862890171115</v>
      </c>
      <c r="E42" s="1">
        <f t="shared" si="45"/>
        <v>1.3195039596168098E-2</v>
      </c>
      <c r="F42" s="1">
        <f t="shared" si="45"/>
        <v>0.30405236764329957</v>
      </c>
      <c r="G42" s="1">
        <f t="shared" si="45"/>
        <v>0.14342982385291139</v>
      </c>
      <c r="H42" s="1">
        <f t="shared" si="45"/>
        <v>0.29048527251801926</v>
      </c>
      <c r="I42" s="1">
        <f t="shared" si="45"/>
        <v>0.20235224755906592</v>
      </c>
      <c r="J42" s="1">
        <f t="shared" si="45"/>
        <v>0.61335222304083148</v>
      </c>
      <c r="K42" s="1">
        <f t="shared" si="45"/>
        <v>0.66238830043369978</v>
      </c>
      <c r="L42" s="1">
        <f t="shared" si="45"/>
        <v>0.40369508681556915</v>
      </c>
      <c r="M42" s="1">
        <f t="shared" si="45"/>
        <v>0.1919437322301395</v>
      </c>
      <c r="N42" s="1">
        <f t="shared" si="45"/>
        <v>0.68965289394338003</v>
      </c>
      <c r="O42" s="1">
        <f t="shared" si="45"/>
        <v>9.7392253964084574E-2</v>
      </c>
    </row>
    <row r="43" spans="1:15" ht="13" x14ac:dyDescent="0.15">
      <c r="B43" s="2" t="s">
        <v>6</v>
      </c>
      <c r="C43" s="1">
        <f t="shared" ref="C43:O43" si="46">_xlfn.STDEV.S(C22,C27,C38)</f>
        <v>0.64708516591295295</v>
      </c>
      <c r="D43" s="1">
        <f t="shared" si="46"/>
        <v>1.0397600207239996</v>
      </c>
      <c r="E43" s="1">
        <f t="shared" si="46"/>
        <v>0.49953636489225473</v>
      </c>
      <c r="F43" s="1">
        <f t="shared" si="46"/>
        <v>0.26735718117484353</v>
      </c>
      <c r="G43" s="1">
        <f t="shared" si="46"/>
        <v>0.32843178259444361</v>
      </c>
      <c r="H43" s="1">
        <f t="shared" si="46"/>
        <v>0.14012557398521303</v>
      </c>
      <c r="I43" s="1">
        <f t="shared" si="46"/>
        <v>0.51405704751890213</v>
      </c>
      <c r="J43" s="1">
        <f t="shared" si="46"/>
        <v>0.78179855184706759</v>
      </c>
      <c r="K43" s="1">
        <f t="shared" si="46"/>
        <v>1.6910560516794959</v>
      </c>
      <c r="L43" s="1">
        <f t="shared" si="46"/>
        <v>0.32096117375732819</v>
      </c>
      <c r="M43" s="1">
        <f t="shared" si="46"/>
        <v>0.59733615232033388</v>
      </c>
      <c r="N43" s="1">
        <f t="shared" si="46"/>
        <v>0.20241682311875966</v>
      </c>
      <c r="O43" s="1">
        <f t="shared" si="46"/>
        <v>0.12684483939347033</v>
      </c>
    </row>
    <row r="57" spans="9:9" ht="13" x14ac:dyDescent="0.15">
      <c r="I57" s="3"/>
    </row>
    <row r="58" spans="9:9" ht="13" x14ac:dyDescent="0.15">
      <c r="I58" s="3"/>
    </row>
    <row r="59" spans="9:9" ht="13" x14ac:dyDescent="0.15">
      <c r="I59" s="3"/>
    </row>
    <row r="83" spans="9:9" ht="13" x14ac:dyDescent="0.15">
      <c r="I83" s="3"/>
    </row>
    <row r="84" spans="9:9" ht="13" x14ac:dyDescent="0.15">
      <c r="I84" s="3"/>
    </row>
    <row r="85" spans="9:9" ht="13" x14ac:dyDescent="0.15">
      <c r="I85" s="3"/>
    </row>
    <row r="109" spans="9:9" ht="13" x14ac:dyDescent="0.15">
      <c r="I109" s="3"/>
    </row>
    <row r="110" spans="9:9" ht="13" x14ac:dyDescent="0.15">
      <c r="I110" s="3"/>
    </row>
    <row r="111" spans="9:9" ht="13" x14ac:dyDescent="0.15">
      <c r="I111" s="3"/>
    </row>
    <row r="135" spans="9:9" ht="13" x14ac:dyDescent="0.15">
      <c r="I135" s="3"/>
    </row>
    <row r="136" spans="9:9" ht="13" x14ac:dyDescent="0.15">
      <c r="I136" s="3"/>
    </row>
    <row r="137" spans="9:9" ht="13" x14ac:dyDescent="0.15">
      <c r="I137" s="3"/>
    </row>
    <row r="161" spans="9:9" ht="13" x14ac:dyDescent="0.15">
      <c r="I161" s="3"/>
    </row>
    <row r="162" spans="9:9" ht="13" x14ac:dyDescent="0.15">
      <c r="I162" s="3"/>
    </row>
    <row r="163" spans="9:9" ht="13" x14ac:dyDescent="0.15">
      <c r="I163" s="3"/>
    </row>
    <row r="187" spans="9:9" ht="13" x14ac:dyDescent="0.15">
      <c r="I187" s="3"/>
    </row>
    <row r="188" spans="9:9" ht="13" x14ac:dyDescent="0.15">
      <c r="I188" s="3"/>
    </row>
    <row r="189" spans="9:9" ht="13" x14ac:dyDescent="0.15">
      <c r="I189" s="3"/>
    </row>
    <row r="213" spans="9:9" ht="13" x14ac:dyDescent="0.15">
      <c r="I213" s="3"/>
    </row>
    <row r="214" spans="9:9" ht="13" x14ac:dyDescent="0.15">
      <c r="I214" s="3"/>
    </row>
    <row r="215" spans="9:9" ht="13" x14ac:dyDescent="0.15">
      <c r="I215" s="3"/>
    </row>
    <row r="239" spans="9:9" ht="13" x14ac:dyDescent="0.15">
      <c r="I239" s="3"/>
    </row>
    <row r="240" spans="9:9" ht="13" x14ac:dyDescent="0.15">
      <c r="I240" s="3"/>
    </row>
    <row r="241" spans="9:9" ht="13" x14ac:dyDescent="0.15">
      <c r="I241" s="3"/>
    </row>
    <row r="265" spans="9:9" ht="13" x14ac:dyDescent="0.15">
      <c r="I265" s="3"/>
    </row>
    <row r="266" spans="9:9" ht="13" x14ac:dyDescent="0.15">
      <c r="I266" s="3"/>
    </row>
    <row r="267" spans="9:9" ht="13" x14ac:dyDescent="0.15">
      <c r="I267" s="3"/>
    </row>
    <row r="291" spans="9:9" ht="13" x14ac:dyDescent="0.15">
      <c r="I291" s="3"/>
    </row>
    <row r="292" spans="9:9" ht="13" x14ac:dyDescent="0.15">
      <c r="I292" s="3"/>
    </row>
    <row r="293" spans="9:9" ht="13" x14ac:dyDescent="0.15">
      <c r="I293" s="3"/>
    </row>
    <row r="317" spans="9:9" ht="13" x14ac:dyDescent="0.15">
      <c r="I317" s="3"/>
    </row>
    <row r="318" spans="9:9" ht="13" x14ac:dyDescent="0.15">
      <c r="I318" s="3"/>
    </row>
    <row r="319" spans="9:9" ht="13" x14ac:dyDescent="0.15">
      <c r="I319" s="3"/>
    </row>
    <row r="343" spans="9:9" ht="13" x14ac:dyDescent="0.15">
      <c r="I343" s="3"/>
    </row>
    <row r="344" spans="9:9" ht="13" x14ac:dyDescent="0.15">
      <c r="I344" s="3"/>
    </row>
    <row r="345" spans="9:9" ht="13" x14ac:dyDescent="0.15">
      <c r="I345" s="3"/>
    </row>
    <row r="369" spans="9:9" ht="13" x14ac:dyDescent="0.15">
      <c r="I369" s="3"/>
    </row>
    <row r="370" spans="9:9" ht="13" x14ac:dyDescent="0.15">
      <c r="I370" s="3"/>
    </row>
    <row r="371" spans="9:9" ht="13" x14ac:dyDescent="0.15">
      <c r="I371" s="3"/>
    </row>
    <row r="395" spans="9:9" ht="13" x14ac:dyDescent="0.15">
      <c r="I395" s="3"/>
    </row>
    <row r="396" spans="9:9" ht="13" x14ac:dyDescent="0.15">
      <c r="I396" s="3"/>
    </row>
    <row r="397" spans="9:9" ht="13" x14ac:dyDescent="0.15">
      <c r="I397" s="3"/>
    </row>
    <row r="421" spans="9:9" ht="13" x14ac:dyDescent="0.15">
      <c r="I421" s="3"/>
    </row>
    <row r="422" spans="9:9" ht="13" x14ac:dyDescent="0.15">
      <c r="I422" s="3"/>
    </row>
    <row r="423" spans="9:9" ht="13" x14ac:dyDescent="0.15">
      <c r="I423" s="3"/>
    </row>
    <row r="447" spans="9:9" ht="13" x14ac:dyDescent="0.15">
      <c r="I447" s="3"/>
    </row>
    <row r="448" spans="9:9" ht="13" x14ac:dyDescent="0.15">
      <c r="I448" s="3"/>
    </row>
    <row r="449" spans="9:9" ht="13" x14ac:dyDescent="0.15">
      <c r="I449" s="3"/>
    </row>
    <row r="473" spans="9:9" ht="13" x14ac:dyDescent="0.15">
      <c r="I473" s="3"/>
    </row>
    <row r="474" spans="9:9" ht="13" x14ac:dyDescent="0.15">
      <c r="I474" s="3"/>
    </row>
    <row r="475" spans="9:9" ht="13" x14ac:dyDescent="0.15">
      <c r="I475" s="3"/>
    </row>
    <row r="499" spans="9:9" ht="13" x14ac:dyDescent="0.15">
      <c r="I499" s="3"/>
    </row>
    <row r="500" spans="9:9" ht="13" x14ac:dyDescent="0.15">
      <c r="I500" s="3"/>
    </row>
    <row r="501" spans="9:9" ht="13" x14ac:dyDescent="0.15">
      <c r="I501" s="3"/>
    </row>
    <row r="525" spans="9:9" ht="13" x14ac:dyDescent="0.15">
      <c r="I525" s="3"/>
    </row>
    <row r="526" spans="9:9" ht="13" x14ac:dyDescent="0.15">
      <c r="I526" s="3"/>
    </row>
    <row r="527" spans="9:9" ht="13" x14ac:dyDescent="0.15">
      <c r="I527" s="3"/>
    </row>
    <row r="551" spans="9:9" ht="13" x14ac:dyDescent="0.15">
      <c r="I551" s="3"/>
    </row>
    <row r="552" spans="9:9" ht="13" x14ac:dyDescent="0.15">
      <c r="I552" s="3"/>
    </row>
    <row r="553" spans="9:9" ht="13" x14ac:dyDescent="0.15">
      <c r="I553" s="3"/>
    </row>
    <row r="577" spans="9:9" ht="13" x14ac:dyDescent="0.15">
      <c r="I577" s="3"/>
    </row>
    <row r="578" spans="9:9" ht="13" x14ac:dyDescent="0.15">
      <c r="I578" s="3"/>
    </row>
    <row r="579" spans="9:9" ht="13" x14ac:dyDescent="0.15">
      <c r="I579" s="3"/>
    </row>
    <row r="603" spans="9:9" ht="13" x14ac:dyDescent="0.15">
      <c r="I603" s="3"/>
    </row>
    <row r="604" spans="9:9" ht="13" x14ac:dyDescent="0.15">
      <c r="I604" s="3"/>
    </row>
    <row r="605" spans="9:9" ht="13" x14ac:dyDescent="0.15">
      <c r="I605" s="3"/>
    </row>
    <row r="629" spans="9:9" ht="13" x14ac:dyDescent="0.15">
      <c r="I629" s="3"/>
    </row>
    <row r="630" spans="9:9" ht="13" x14ac:dyDescent="0.15">
      <c r="I630" s="3"/>
    </row>
    <row r="631" spans="9:9" ht="13" x14ac:dyDescent="0.15">
      <c r="I631" s="3"/>
    </row>
    <row r="655" spans="9:9" ht="13" x14ac:dyDescent="0.15">
      <c r="I655" s="3"/>
    </row>
    <row r="656" spans="9:9" ht="13" x14ac:dyDescent="0.15">
      <c r="I656" s="3"/>
    </row>
    <row r="657" spans="9:9" ht="13" x14ac:dyDescent="0.15">
      <c r="I657" s="3"/>
    </row>
    <row r="681" spans="9:9" ht="13" x14ac:dyDescent="0.15">
      <c r="I681" s="3"/>
    </row>
    <row r="682" spans="9:9" ht="13" x14ac:dyDescent="0.15">
      <c r="I682" s="3"/>
    </row>
    <row r="683" spans="9:9" ht="13" x14ac:dyDescent="0.15">
      <c r="I683" s="3"/>
    </row>
    <row r="707" spans="9:9" ht="13" x14ac:dyDescent="0.15">
      <c r="I707" s="3"/>
    </row>
    <row r="708" spans="9:9" ht="13" x14ac:dyDescent="0.15">
      <c r="I708" s="3"/>
    </row>
    <row r="709" spans="9:9" ht="13" x14ac:dyDescent="0.15">
      <c r="I709" s="3"/>
    </row>
    <row r="733" spans="9:9" ht="13" x14ac:dyDescent="0.15">
      <c r="I733" s="3"/>
    </row>
    <row r="734" spans="9:9" ht="13" x14ac:dyDescent="0.15">
      <c r="I734" s="3"/>
    </row>
    <row r="735" spans="9:9" ht="13" x14ac:dyDescent="0.15">
      <c r="I735" s="3"/>
    </row>
    <row r="759" spans="9:9" ht="13" x14ac:dyDescent="0.15">
      <c r="I759" s="3"/>
    </row>
    <row r="760" spans="9:9" ht="13" x14ac:dyDescent="0.15">
      <c r="I760" s="3"/>
    </row>
    <row r="761" spans="9:9" ht="13" x14ac:dyDescent="0.15">
      <c r="I761" s="3"/>
    </row>
    <row r="785" spans="9:9" ht="13" x14ac:dyDescent="0.15">
      <c r="I785" s="3"/>
    </row>
    <row r="786" spans="9:9" ht="13" x14ac:dyDescent="0.15">
      <c r="I786" s="3"/>
    </row>
    <row r="787" spans="9:9" ht="13" x14ac:dyDescent="0.15">
      <c r="I787" s="3"/>
    </row>
    <row r="811" spans="9:9" ht="13" x14ac:dyDescent="0.15">
      <c r="I811" s="3"/>
    </row>
    <row r="812" spans="9:9" ht="13" x14ac:dyDescent="0.15">
      <c r="I812" s="3"/>
    </row>
    <row r="813" spans="9:9" ht="13" x14ac:dyDescent="0.15">
      <c r="I813" s="3"/>
    </row>
    <row r="837" spans="9:9" ht="13" x14ac:dyDescent="0.15">
      <c r="I837" s="3"/>
    </row>
    <row r="838" spans="9:9" ht="13" x14ac:dyDescent="0.15">
      <c r="I838" s="3"/>
    </row>
    <row r="839" spans="9:9" ht="13" x14ac:dyDescent="0.15">
      <c r="I839" s="3"/>
    </row>
    <row r="863" spans="9:9" ht="13" x14ac:dyDescent="0.15">
      <c r="I863" s="3"/>
    </row>
    <row r="864" spans="9:9" ht="13" x14ac:dyDescent="0.15">
      <c r="I864" s="3"/>
    </row>
    <row r="865" spans="9:9" ht="13" x14ac:dyDescent="0.15">
      <c r="I865" s="3"/>
    </row>
    <row r="889" spans="9:9" ht="13" x14ac:dyDescent="0.15">
      <c r="I889" s="3"/>
    </row>
    <row r="890" spans="9:9" ht="13" x14ac:dyDescent="0.15">
      <c r="I890" s="3"/>
    </row>
    <row r="891" spans="9:9" ht="13" x14ac:dyDescent="0.15">
      <c r="I891" s="3"/>
    </row>
    <row r="915" spans="9:9" ht="13" x14ac:dyDescent="0.15">
      <c r="I915" s="3"/>
    </row>
    <row r="916" spans="9:9" ht="13" x14ac:dyDescent="0.15">
      <c r="I916" s="3"/>
    </row>
    <row r="917" spans="9:9" ht="13" x14ac:dyDescent="0.15">
      <c r="I917" s="3"/>
    </row>
    <row r="941" spans="9:9" ht="13" x14ac:dyDescent="0.15">
      <c r="I941" s="3"/>
    </row>
    <row r="942" spans="9:9" ht="13" x14ac:dyDescent="0.15">
      <c r="I942" s="3"/>
    </row>
    <row r="943" spans="9:9" ht="13" x14ac:dyDescent="0.15">
      <c r="I943" s="3"/>
    </row>
    <row r="967" spans="9:9" ht="13" x14ac:dyDescent="0.15">
      <c r="I967" s="3"/>
    </row>
    <row r="968" spans="9:9" ht="13" x14ac:dyDescent="0.15">
      <c r="I968" s="3"/>
    </row>
    <row r="969" spans="9:9" ht="13" x14ac:dyDescent="0.15">
      <c r="I969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Doubling time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Menna Elserafy</cp:lastModifiedBy>
  <dcterms:modified xsi:type="dcterms:W3CDTF">2021-06-25T20:22:18Z</dcterms:modified>
</cp:coreProperties>
</file>