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asselindahl/Documents/Manuscripts/75. Ribosome accumulation and stability/* Life Science Alliance/Resubmission/Source data/"/>
    </mc:Choice>
  </mc:AlternateContent>
  <xr:revisionPtr revIDLastSave="0" documentId="13_ncr:1_{6E720C7C-CFE1-294C-99E1-BD0DB6FF630D}" xr6:coauthVersionLast="41" xr6:coauthVersionMax="41" xr10:uidLastSave="{00000000-0000-0000-0000-000000000000}"/>
  <bookViews>
    <workbookView xWindow="0" yWindow="460" windowWidth="24380" windowHeight="14240" activeTab="1" xr2:uid="{00000000-000D-0000-FFFF-FFFF00000000}"/>
  </bookViews>
  <sheets>
    <sheet name="Brian's data" sheetId="1" r:id="rId1"/>
    <sheet name="Raw data for LSA" sheetId="2" r:id="rId2"/>
  </sheets>
  <definedNames>
    <definedName name="_xlnm.Print_Area" localSheetId="1">'Raw data for LSA'!$A$1:$E$39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1" l="1"/>
  <c r="P32" i="1"/>
  <c r="R32" i="1"/>
  <c r="S32" i="1"/>
  <c r="N49" i="1"/>
  <c r="O49" i="1"/>
  <c r="P49" i="1"/>
  <c r="R49" i="1"/>
  <c r="S49" i="1"/>
  <c r="Q49" i="1"/>
  <c r="N48" i="1"/>
  <c r="O48" i="1"/>
  <c r="P48" i="1"/>
  <c r="R48" i="1"/>
  <c r="S48" i="1"/>
  <c r="Q48" i="1"/>
  <c r="N47" i="1"/>
  <c r="O47" i="1"/>
  <c r="P47" i="1"/>
  <c r="R47" i="1"/>
  <c r="S47" i="1"/>
  <c r="Q47" i="1"/>
  <c r="N46" i="1"/>
  <c r="O46" i="1"/>
  <c r="P46" i="1"/>
  <c r="R46" i="1"/>
  <c r="S46" i="1"/>
  <c r="Q46" i="1"/>
  <c r="N45" i="1"/>
  <c r="O45" i="1"/>
  <c r="P45" i="1"/>
  <c r="R45" i="1"/>
  <c r="S45" i="1"/>
  <c r="Q45" i="1"/>
  <c r="N41" i="1"/>
  <c r="O41" i="1"/>
  <c r="P41" i="1"/>
  <c r="R41" i="1"/>
  <c r="S41" i="1"/>
  <c r="Q41" i="1"/>
  <c r="N40" i="1"/>
  <c r="O40" i="1"/>
  <c r="P40" i="1"/>
  <c r="R40" i="1"/>
  <c r="S40" i="1"/>
  <c r="Q40" i="1"/>
  <c r="N39" i="1"/>
  <c r="O39" i="1"/>
  <c r="P39" i="1"/>
  <c r="R39" i="1"/>
  <c r="S39" i="1"/>
  <c r="Q39" i="1"/>
  <c r="N38" i="1"/>
  <c r="O38" i="1"/>
  <c r="P38" i="1"/>
  <c r="R38" i="1"/>
  <c r="S38" i="1"/>
  <c r="Q38" i="1"/>
  <c r="N37" i="1"/>
  <c r="O37" i="1"/>
  <c r="P37" i="1"/>
  <c r="R37" i="1"/>
  <c r="S37" i="1"/>
  <c r="Q37" i="1"/>
  <c r="N33" i="1"/>
  <c r="O33" i="1"/>
  <c r="P33" i="1"/>
  <c r="R33" i="1"/>
  <c r="S33" i="1"/>
  <c r="Q33" i="1"/>
  <c r="Q32" i="1"/>
  <c r="N31" i="1"/>
  <c r="O31" i="1"/>
  <c r="P31" i="1"/>
  <c r="R31" i="1"/>
  <c r="S31" i="1"/>
  <c r="Q31" i="1"/>
  <c r="N30" i="1"/>
  <c r="O30" i="1"/>
  <c r="P30" i="1"/>
  <c r="R30" i="1"/>
  <c r="S30" i="1"/>
  <c r="Q30" i="1"/>
  <c r="N29" i="1"/>
  <c r="O29" i="1"/>
  <c r="P29" i="1"/>
  <c r="R29" i="1"/>
  <c r="S29" i="1"/>
  <c r="Q29" i="1"/>
  <c r="N24" i="1"/>
  <c r="O24" i="1"/>
  <c r="P24" i="1"/>
  <c r="R24" i="1"/>
  <c r="S24" i="1"/>
  <c r="Q24" i="1"/>
  <c r="N23" i="1"/>
  <c r="O23" i="1"/>
  <c r="P23" i="1"/>
  <c r="R23" i="1"/>
  <c r="S23" i="1"/>
  <c r="Q23" i="1"/>
  <c r="N22" i="1"/>
  <c r="O22" i="1"/>
  <c r="P22" i="1"/>
  <c r="R22" i="1"/>
  <c r="S22" i="1"/>
  <c r="Q22" i="1"/>
  <c r="N21" i="1"/>
  <c r="O21" i="1"/>
  <c r="P21" i="1"/>
  <c r="R21" i="1"/>
  <c r="S21" i="1"/>
  <c r="Q21" i="1"/>
  <c r="N20" i="1"/>
  <c r="O20" i="1"/>
  <c r="P20" i="1"/>
  <c r="R20" i="1"/>
  <c r="S20" i="1"/>
  <c r="Q20" i="1"/>
  <c r="N12" i="1"/>
  <c r="N16" i="1"/>
  <c r="O16" i="1"/>
  <c r="P16" i="1"/>
  <c r="R16" i="1"/>
  <c r="S16" i="1"/>
  <c r="Q16" i="1"/>
  <c r="N15" i="1"/>
  <c r="O15" i="1"/>
  <c r="P15" i="1"/>
  <c r="R15" i="1"/>
  <c r="S15" i="1"/>
  <c r="Q15" i="1"/>
  <c r="N14" i="1"/>
  <c r="O14" i="1"/>
  <c r="P14" i="1"/>
  <c r="R14" i="1"/>
  <c r="S14" i="1"/>
  <c r="Q14" i="1"/>
  <c r="N13" i="1"/>
  <c r="O13" i="1"/>
  <c r="P13" i="1"/>
  <c r="R13" i="1"/>
  <c r="S13" i="1"/>
  <c r="Q13" i="1"/>
  <c r="O12" i="1"/>
  <c r="P12" i="1"/>
  <c r="R12" i="1"/>
  <c r="S12" i="1"/>
  <c r="Q12" i="1"/>
  <c r="N8" i="1"/>
  <c r="O8" i="1"/>
  <c r="P8" i="1"/>
  <c r="R8" i="1"/>
  <c r="S8" i="1"/>
  <c r="Q8" i="1"/>
  <c r="N7" i="1"/>
  <c r="O7" i="1"/>
  <c r="P7" i="1"/>
  <c r="R7" i="1"/>
  <c r="S7" i="1"/>
  <c r="Q7" i="1"/>
  <c r="N6" i="1"/>
  <c r="O6" i="1"/>
  <c r="P6" i="1"/>
  <c r="R6" i="1"/>
  <c r="S6" i="1"/>
  <c r="Q6" i="1"/>
  <c r="N5" i="1"/>
  <c r="O5" i="1"/>
  <c r="P5" i="1"/>
  <c r="R5" i="1"/>
  <c r="S5" i="1"/>
  <c r="Q5" i="1"/>
  <c r="N4" i="1"/>
  <c r="O4" i="1"/>
  <c r="P4" i="1"/>
  <c r="R4" i="1"/>
  <c r="S4" i="1"/>
  <c r="Q4" i="1"/>
</calcChain>
</file>

<file path=xl/sharedStrings.xml><?xml version="1.0" encoding="utf-8"?>
<sst xmlns="http://schemas.openxmlformats.org/spreadsheetml/2006/main" count="61" uniqueCount="14">
  <si>
    <t>BY4741</t>
  </si>
  <si>
    <t>S9</t>
  </si>
  <si>
    <t>L4</t>
  </si>
  <si>
    <t>Mean</t>
  </si>
  <si>
    <t>stdev</t>
  </si>
  <si>
    <t>error</t>
  </si>
  <si>
    <t>norm</t>
  </si>
  <si>
    <t>Exp</t>
  </si>
  <si>
    <t>Probe: O1660</t>
  </si>
  <si>
    <t>Protein gene repressed</t>
  </si>
  <si>
    <t>Probe: O1680</t>
  </si>
  <si>
    <t>Source data for Figure 6. Quantification of ITS1 and ITS2 hybridization to slot blots</t>
  </si>
  <si>
    <t>uS4</t>
  </si>
  <si>
    <t>uL4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</si>
</sst>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14" xfId="0" applyBorder="1"/>
    <xf numFmtId="1" fontId="0" fillId="0" borderId="14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1" fontId="1" fillId="0" borderId="0" xfId="0" applyNumberFormat="1" applyFont="1" applyBorder="1"/>
    <xf numFmtId="1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/>
    <xf numFmtId="1" fontId="1" fillId="0" borderId="10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1" xfId="0" applyFont="1" applyBorder="1"/>
    <xf numFmtId="1" fontId="1" fillId="0" borderId="1" xfId="0" applyNumberFormat="1" applyFont="1" applyBorder="1"/>
    <xf numFmtId="1" fontId="1" fillId="0" borderId="21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1" fillId="0" borderId="23" xfId="0" applyNumberFormat="1" applyFont="1" applyBorder="1"/>
    <xf numFmtId="1" fontId="1" fillId="0" borderId="24" xfId="0" applyNumberFormat="1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O1660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'Brian''s data'!$I$11</c:f>
              <c:strCache>
                <c:ptCount val="1"/>
                <c:pt idx="0">
                  <c:v>BY4741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'Brian''s data'!$H$12:$H$16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data'!$I$12:$I$16</c:f>
              <c:numCache>
                <c:formatCode>General</c:formatCode>
                <c:ptCount val="5"/>
                <c:pt idx="0">
                  <c:v>1</c:v>
                </c:pt>
                <c:pt idx="1">
                  <c:v>2.2513101912333573</c:v>
                </c:pt>
                <c:pt idx="2">
                  <c:v>2.50902134266736</c:v>
                </c:pt>
                <c:pt idx="3">
                  <c:v>3.1441666820000598</c:v>
                </c:pt>
                <c:pt idx="4">
                  <c:v>2.7395758288170597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0B-4656-BAED-1F2D6A5AA594}"/>
            </c:ext>
          </c:extLst>
        </c:ser>
        <c:ser>
          <c:idx val="1"/>
          <c:order val="1"/>
          <c:tx>
            <c:strRef>
              <c:f>'Brian''s data'!$J$11</c:f>
              <c:strCache>
                <c:ptCount val="1"/>
                <c:pt idx="0">
                  <c:v>S9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'Brian''s data'!$H$12:$H$16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data'!$J$12:$J$16</c:f>
              <c:numCache>
                <c:formatCode>General</c:formatCode>
                <c:ptCount val="5"/>
                <c:pt idx="0">
                  <c:v>1</c:v>
                </c:pt>
                <c:pt idx="1">
                  <c:v>2.1595112178945088</c:v>
                </c:pt>
                <c:pt idx="2">
                  <c:v>2.0734954671285069</c:v>
                </c:pt>
                <c:pt idx="3">
                  <c:v>1.8719400311995658</c:v>
                </c:pt>
                <c:pt idx="4">
                  <c:v>1.6004403687635362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0B-4656-BAED-1F2D6A5AA594}"/>
            </c:ext>
          </c:extLst>
        </c:ser>
        <c:ser>
          <c:idx val="2"/>
          <c:order val="2"/>
          <c:tx>
            <c:strRef>
              <c:f>'Brian''s data'!$K$11</c:f>
              <c:strCache>
                <c:ptCount val="1"/>
                <c:pt idx="0">
                  <c:v>L4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'Brian''s data'!$H$12:$H$16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data'!$K$12:$K$16</c:f>
              <c:numCache>
                <c:formatCode>General</c:formatCode>
                <c:ptCount val="5"/>
                <c:pt idx="0">
                  <c:v>1</c:v>
                </c:pt>
                <c:pt idx="1">
                  <c:v>2.4952180433369016</c:v>
                </c:pt>
                <c:pt idx="2">
                  <c:v>2.2046449880545862</c:v>
                </c:pt>
                <c:pt idx="3">
                  <c:v>2.1809474557070869</c:v>
                </c:pt>
                <c:pt idx="4">
                  <c:v>2.073932070446133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0B-4656-BAED-1F2D6A5AA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589400"/>
        <c:axId val="-2045457112"/>
      </c:scatterChart>
      <c:valAx>
        <c:axId val="179958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5457112"/>
        <c:crosses val="autoZero"/>
        <c:crossBetween val="midCat"/>
      </c:valAx>
      <c:valAx>
        <c:axId val="-20454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58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O1680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'Brian''s data'!$I$36</c:f>
              <c:strCache>
                <c:ptCount val="1"/>
                <c:pt idx="0">
                  <c:v>BY4741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'Brian''s data'!$H$37:$H$41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data'!$I$37:$I$41</c:f>
              <c:numCache>
                <c:formatCode>General</c:formatCode>
                <c:ptCount val="5"/>
                <c:pt idx="0">
                  <c:v>1</c:v>
                </c:pt>
                <c:pt idx="1">
                  <c:v>2.2599615661600359</c:v>
                </c:pt>
                <c:pt idx="2">
                  <c:v>2.8304017360704115</c:v>
                </c:pt>
                <c:pt idx="3">
                  <c:v>4.4086218176963046</c:v>
                </c:pt>
                <c:pt idx="4">
                  <c:v>3.4671664359312206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13-4502-87AB-4AD7E66CACFC}"/>
            </c:ext>
          </c:extLst>
        </c:ser>
        <c:ser>
          <c:idx val="1"/>
          <c:order val="1"/>
          <c:tx>
            <c:strRef>
              <c:f>'Brian''s data'!$J$36</c:f>
              <c:strCache>
                <c:ptCount val="1"/>
                <c:pt idx="0">
                  <c:v>S9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'Brian''s data'!$H$37:$H$41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data'!$J$37:$J$41</c:f>
              <c:numCache>
                <c:formatCode>General</c:formatCode>
                <c:ptCount val="5"/>
                <c:pt idx="0">
                  <c:v>1</c:v>
                </c:pt>
                <c:pt idx="1">
                  <c:v>2.8469961452818722</c:v>
                </c:pt>
                <c:pt idx="2">
                  <c:v>2.3225217548260089</c:v>
                </c:pt>
                <c:pt idx="3">
                  <c:v>2.2054577308402044</c:v>
                </c:pt>
                <c:pt idx="4">
                  <c:v>2.3867970007372192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13-4502-87AB-4AD7E66CACFC}"/>
            </c:ext>
          </c:extLst>
        </c:ser>
        <c:ser>
          <c:idx val="2"/>
          <c:order val="2"/>
          <c:tx>
            <c:strRef>
              <c:f>'Brian''s data'!$K$36</c:f>
              <c:strCache>
                <c:ptCount val="1"/>
                <c:pt idx="0">
                  <c:v>L4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'Brian''s data'!$H$37:$H$41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data'!$K$37:$K$41</c:f>
              <c:numCache>
                <c:formatCode>General</c:formatCode>
                <c:ptCount val="5"/>
                <c:pt idx="0">
                  <c:v>1</c:v>
                </c:pt>
                <c:pt idx="1">
                  <c:v>3.0175595479130459</c:v>
                </c:pt>
                <c:pt idx="2">
                  <c:v>2.7412958614227239</c:v>
                </c:pt>
                <c:pt idx="3">
                  <c:v>3.1034199133413689</c:v>
                </c:pt>
                <c:pt idx="4">
                  <c:v>2.6670893648788918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13-4502-87AB-4AD7E66C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169512"/>
        <c:axId val="-2111404632"/>
      </c:scatterChart>
      <c:valAx>
        <c:axId val="-210816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404632"/>
        <c:crosses val="autoZero"/>
        <c:crossBetween val="midCat"/>
      </c:valAx>
      <c:valAx>
        <c:axId val="-211140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169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96325459318"/>
          <c:y val="4.2684754767099903E-2"/>
          <c:w val="0.84778433945756804"/>
          <c:h val="0.84286934012766501"/>
        </c:manualLayout>
      </c:layout>
      <c:scatterChart>
        <c:scatterStyle val="lineMarker"/>
        <c:varyColors val="0"/>
        <c:ser>
          <c:idx val="0"/>
          <c:order val="0"/>
          <c:tx>
            <c:v>ITS2 - BY4741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data'!$S$4:$S$8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0.27561970211938541</c:v>
                  </c:pt>
                  <c:pt idx="2">
                    <c:v>0.21243537680205041</c:v>
                  </c:pt>
                  <c:pt idx="3">
                    <c:v>0.34331449436310507</c:v>
                  </c:pt>
                  <c:pt idx="4">
                    <c:v>0.20813836597330579</c:v>
                  </c:pt>
                </c:numCache>
              </c:numRef>
            </c:plus>
            <c:minus>
              <c:numRef>
                <c:f>'Brian''s data'!$S$4:$S$8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0.27561970211938541</c:v>
                  </c:pt>
                  <c:pt idx="2">
                    <c:v>0.21243537680205041</c:v>
                  </c:pt>
                  <c:pt idx="3">
                    <c:v>0.34331449436310507</c:v>
                  </c:pt>
                  <c:pt idx="4">
                    <c:v>0.20813836597330579</c:v>
                  </c:pt>
                </c:numCache>
              </c:numRef>
            </c:minus>
          </c:errBars>
          <c:xVal>
            <c:numRef>
              <c:f>'Brian''s data'!$M$4:$M$8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data'!$Q$4:$Q$8</c:f>
              <c:numCache>
                <c:formatCode>General</c:formatCode>
                <c:ptCount val="5"/>
                <c:pt idx="0">
                  <c:v>1</c:v>
                </c:pt>
                <c:pt idx="1">
                  <c:v>2.3065297772160744</c:v>
                </c:pt>
                <c:pt idx="2">
                  <c:v>2.5533793213810934</c:v>
                </c:pt>
                <c:pt idx="3">
                  <c:v>3.2167397045913209</c:v>
                </c:pt>
                <c:pt idx="4">
                  <c:v>2.7838984995051206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7-3D40-A444-4A0FE12D31E5}"/>
            </c:ext>
          </c:extLst>
        </c:ser>
        <c:ser>
          <c:idx val="1"/>
          <c:order val="1"/>
          <c:tx>
            <c:v>ITS2 - S9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data'!$S$12:$S$16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0.38768441703271761</c:v>
                  </c:pt>
                  <c:pt idx="2">
                    <c:v>0.47172325357399808</c:v>
                  </c:pt>
                  <c:pt idx="3">
                    <c:v>0.44857544148093181</c:v>
                  </c:pt>
                  <c:pt idx="4">
                    <c:v>0.31037376823495594</c:v>
                  </c:pt>
                </c:numCache>
              </c:numRef>
            </c:plus>
            <c:minus>
              <c:numRef>
                <c:f>'Brian''s data'!$S$12:$S$16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0.38768441703271761</c:v>
                  </c:pt>
                  <c:pt idx="2">
                    <c:v>0.47172325357399808</c:v>
                  </c:pt>
                  <c:pt idx="3">
                    <c:v>0.44857544148093181</c:v>
                  </c:pt>
                  <c:pt idx="4">
                    <c:v>0.31037376823495594</c:v>
                  </c:pt>
                </c:numCache>
              </c:numRef>
            </c:minus>
          </c:errBars>
          <c:xVal>
            <c:numRef>
              <c:f>'Brian''s data'!$M$12:$M$16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data'!$Q$12:$Q$16</c:f>
              <c:numCache>
                <c:formatCode>General</c:formatCode>
                <c:ptCount val="5"/>
                <c:pt idx="0">
                  <c:v>1</c:v>
                </c:pt>
                <c:pt idx="1">
                  <c:v>2.3319633737229939</c:v>
                </c:pt>
                <c:pt idx="2">
                  <c:v>2.3362948551216189</c:v>
                </c:pt>
                <c:pt idx="3">
                  <c:v>2.0741762914540431</c:v>
                </c:pt>
                <c:pt idx="4">
                  <c:v>1.6490425727304903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37-3D40-A444-4A0FE12D31E5}"/>
            </c:ext>
          </c:extLst>
        </c:ser>
        <c:ser>
          <c:idx val="2"/>
          <c:order val="2"/>
          <c:tx>
            <c:v>ITS2 - L4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errBars>
            <c:errDir val="x"/>
            <c:errBarType val="both"/>
            <c:errValType val="cust"/>
            <c:noEndCap val="1"/>
            <c:plus>
              <c:numRef>
                <c:f>'Brian''s data'!$S$20:$S$24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0.15861141318145128</c:v>
                  </c:pt>
                  <c:pt idx="2">
                    <c:v>0.11904274927944519</c:v>
                  </c:pt>
                  <c:pt idx="3">
                    <c:v>0.21222273451331647</c:v>
                  </c:pt>
                  <c:pt idx="4">
                    <c:v>0.15135676052747621</c:v>
                  </c:pt>
                </c:numCache>
              </c:numRef>
            </c:plus>
            <c:minus>
              <c:numRef>
                <c:f>'Brian''s data'!$S$20:$S$24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0.15861141318145128</c:v>
                  </c:pt>
                  <c:pt idx="2">
                    <c:v>0.11904274927944519</c:v>
                  </c:pt>
                  <c:pt idx="3">
                    <c:v>0.21222273451331647</c:v>
                  </c:pt>
                  <c:pt idx="4">
                    <c:v>0.15135676052747621</c:v>
                  </c:pt>
                </c:numCache>
              </c:numRef>
            </c:minus>
          </c:errBars>
          <c:xVal>
            <c:numRef>
              <c:f>'Brian''s data'!$M$20:$M$24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data'!$Q$20:$Q$24</c:f>
              <c:numCache>
                <c:formatCode>General</c:formatCode>
                <c:ptCount val="5"/>
                <c:pt idx="0">
                  <c:v>1</c:v>
                </c:pt>
                <c:pt idx="1">
                  <c:v>2.5191505497652353</c:v>
                </c:pt>
                <c:pt idx="2">
                  <c:v>2.2238318795505996</c:v>
                </c:pt>
                <c:pt idx="3">
                  <c:v>2.2148207766452868</c:v>
                </c:pt>
                <c:pt idx="4">
                  <c:v>2.0983119047043997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37-3D40-A444-4A0FE12D3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803592"/>
        <c:axId val="-2055419944"/>
      </c:scatterChart>
      <c:valAx>
        <c:axId val="-212580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055419944"/>
        <c:crosses val="autoZero"/>
        <c:crossBetween val="midCat"/>
        <c:majorUnit val="1"/>
      </c:valAx>
      <c:valAx>
        <c:axId val="-2055419944"/>
        <c:scaling>
          <c:orientation val="minMax"/>
          <c:max val="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125803592"/>
        <c:crosses val="autoZero"/>
        <c:crossBetween val="midCat"/>
      </c:valAx>
      <c:spPr>
        <a:ln w="22225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ITS2 - BY4741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data'!$S$4:$S$8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0.27561970211938541</c:v>
                  </c:pt>
                  <c:pt idx="2">
                    <c:v>0.21243537680205041</c:v>
                  </c:pt>
                  <c:pt idx="3">
                    <c:v>0.34331449436310507</c:v>
                  </c:pt>
                  <c:pt idx="4">
                    <c:v>0.20813836597330579</c:v>
                  </c:pt>
                </c:numCache>
              </c:numRef>
            </c:plus>
            <c:minus>
              <c:numRef>
                <c:f>'Brian''s data'!$S$4:$S$8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0.27561970211938541</c:v>
                  </c:pt>
                  <c:pt idx="2">
                    <c:v>0.21243537680205041</c:v>
                  </c:pt>
                  <c:pt idx="3">
                    <c:v>0.34331449436310507</c:v>
                  </c:pt>
                  <c:pt idx="4">
                    <c:v>0.20813836597330579</c:v>
                  </c:pt>
                </c:numCache>
              </c:numRef>
            </c:minus>
          </c:errBars>
          <c:xVal>
            <c:numRef>
              <c:f>'Brian''s data'!$M$4:$M$8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data'!$Q$4:$Q$8</c:f>
              <c:numCache>
                <c:formatCode>General</c:formatCode>
                <c:ptCount val="5"/>
                <c:pt idx="0">
                  <c:v>1</c:v>
                </c:pt>
                <c:pt idx="1">
                  <c:v>2.3065297772160744</c:v>
                </c:pt>
                <c:pt idx="2">
                  <c:v>2.5533793213810934</c:v>
                </c:pt>
                <c:pt idx="3">
                  <c:v>3.2167397045913209</c:v>
                </c:pt>
                <c:pt idx="4">
                  <c:v>2.7838984995051206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0A-C443-AB0B-469D4D10D2E2}"/>
            </c:ext>
          </c:extLst>
        </c:ser>
        <c:ser>
          <c:idx val="1"/>
          <c:order val="1"/>
          <c:tx>
            <c:v>ITS2 - S9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data'!$S$12:$S$16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0.38768441703271761</c:v>
                  </c:pt>
                  <c:pt idx="2">
                    <c:v>0.47172325357399808</c:v>
                  </c:pt>
                  <c:pt idx="3">
                    <c:v>0.44857544148093181</c:v>
                  </c:pt>
                  <c:pt idx="4">
                    <c:v>0.31037376823495594</c:v>
                  </c:pt>
                </c:numCache>
              </c:numRef>
            </c:plus>
            <c:minus>
              <c:numRef>
                <c:f>'Brian''s data'!$S$12:$S$16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0.38768441703271761</c:v>
                  </c:pt>
                  <c:pt idx="2">
                    <c:v>0.47172325357399808</c:v>
                  </c:pt>
                  <c:pt idx="3">
                    <c:v>0.44857544148093181</c:v>
                  </c:pt>
                  <c:pt idx="4">
                    <c:v>0.31037376823495594</c:v>
                  </c:pt>
                </c:numCache>
              </c:numRef>
            </c:minus>
          </c:errBars>
          <c:xVal>
            <c:numRef>
              <c:f>'Brian''s data'!$M$12:$M$16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data'!$Q$12:$Q$16</c:f>
              <c:numCache>
                <c:formatCode>General</c:formatCode>
                <c:ptCount val="5"/>
                <c:pt idx="0">
                  <c:v>1</c:v>
                </c:pt>
                <c:pt idx="1">
                  <c:v>2.3319633737229939</c:v>
                </c:pt>
                <c:pt idx="2">
                  <c:v>2.3362948551216189</c:v>
                </c:pt>
                <c:pt idx="3">
                  <c:v>2.0741762914540431</c:v>
                </c:pt>
                <c:pt idx="4">
                  <c:v>1.6490425727304903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0A-C443-AB0B-469D4D10D2E2}"/>
            </c:ext>
          </c:extLst>
        </c:ser>
        <c:ser>
          <c:idx val="2"/>
          <c:order val="2"/>
          <c:tx>
            <c:v>ITS2 - L4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errBars>
            <c:errDir val="x"/>
            <c:errBarType val="both"/>
            <c:errValType val="cust"/>
            <c:noEndCap val="1"/>
            <c:plus>
              <c:numRef>
                <c:f>'Brian''s data'!$S$20:$S$24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0.15861141318145128</c:v>
                  </c:pt>
                  <c:pt idx="2">
                    <c:v>0.11904274927944519</c:v>
                  </c:pt>
                  <c:pt idx="3">
                    <c:v>0.21222273451331647</c:v>
                  </c:pt>
                  <c:pt idx="4">
                    <c:v>0.15135676052747621</c:v>
                  </c:pt>
                </c:numCache>
              </c:numRef>
            </c:plus>
            <c:minus>
              <c:numRef>
                <c:f>'Brian''s data'!$S$20:$S$24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0.15861141318145128</c:v>
                  </c:pt>
                  <c:pt idx="2">
                    <c:v>0.11904274927944519</c:v>
                  </c:pt>
                  <c:pt idx="3">
                    <c:v>0.21222273451331647</c:v>
                  </c:pt>
                  <c:pt idx="4">
                    <c:v>0.15135676052747621</c:v>
                  </c:pt>
                </c:numCache>
              </c:numRef>
            </c:minus>
          </c:errBars>
          <c:xVal>
            <c:numRef>
              <c:f>'Brian''s data'!$M$20:$M$24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data'!$Q$20:$Q$24</c:f>
              <c:numCache>
                <c:formatCode>General</c:formatCode>
                <c:ptCount val="5"/>
                <c:pt idx="0">
                  <c:v>1</c:v>
                </c:pt>
                <c:pt idx="1">
                  <c:v>2.5191505497652353</c:v>
                </c:pt>
                <c:pt idx="2">
                  <c:v>2.2238318795505996</c:v>
                </c:pt>
                <c:pt idx="3">
                  <c:v>2.2148207766452868</c:v>
                </c:pt>
                <c:pt idx="4">
                  <c:v>2.0983119047043997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0A-C443-AB0B-469D4D10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4428600"/>
        <c:axId val="-2057537880"/>
      </c:scatterChart>
      <c:valAx>
        <c:axId val="-209442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057537880"/>
        <c:crosses val="autoZero"/>
        <c:crossBetween val="midCat"/>
        <c:majorUnit val="1"/>
      </c:valAx>
      <c:valAx>
        <c:axId val="-20575378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094428600"/>
        <c:crosses val="autoZero"/>
        <c:crossBetween val="midCat"/>
      </c:valAx>
      <c:spPr>
        <a:ln w="22225"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ITS1 - BY4741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data'!$S$29:$S$33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0.19300421734832401</c:v>
                  </c:pt>
                  <c:pt idx="2">
                    <c:v>0.19389542580690569</c:v>
                  </c:pt>
                  <c:pt idx="3">
                    <c:v>0.42366680694357478</c:v>
                  </c:pt>
                  <c:pt idx="4">
                    <c:v>0.1510335361941125</c:v>
                  </c:pt>
                </c:numCache>
              </c:numRef>
            </c:plus>
            <c:minus>
              <c:numRef>
                <c:f>'Brian''s data'!$S$29:$S$33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0.19300421734832401</c:v>
                  </c:pt>
                  <c:pt idx="2">
                    <c:v>0.19389542580690569</c:v>
                  </c:pt>
                  <c:pt idx="3">
                    <c:v>0.42366680694357478</c:v>
                  </c:pt>
                  <c:pt idx="4">
                    <c:v>0.1510335361941125</c:v>
                  </c:pt>
                </c:numCache>
              </c:numRef>
            </c:minus>
          </c:errBars>
          <c:xVal>
            <c:numRef>
              <c:f>'Brian''s data'!$M$29:$M$33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data'!$Q$29:$Q$33</c:f>
              <c:numCache>
                <c:formatCode>0.00000</c:formatCode>
                <c:ptCount val="5"/>
                <c:pt idx="0" formatCode="General">
                  <c:v>1</c:v>
                </c:pt>
                <c:pt idx="1">
                  <c:v>2.2878450731141564</c:v>
                </c:pt>
                <c:pt idx="2">
                  <c:v>2.850497201781018</c:v>
                </c:pt>
                <c:pt idx="3">
                  <c:v>4.2494744629469166</c:v>
                </c:pt>
                <c:pt idx="4">
                  <c:v>3.4895051271084512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8-6940-A273-199EF5379221}"/>
            </c:ext>
          </c:extLst>
        </c:ser>
        <c:ser>
          <c:idx val="1"/>
          <c:order val="1"/>
          <c:tx>
            <c:v>ITS1 - S9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data'!$S$37:$S$41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0.67526543343951362</c:v>
                  </c:pt>
                  <c:pt idx="2">
                    <c:v>0.58614070485350467</c:v>
                  </c:pt>
                  <c:pt idx="3">
                    <c:v>0.61310407235030695</c:v>
                  </c:pt>
                  <c:pt idx="4">
                    <c:v>0.82118601195717578</c:v>
                  </c:pt>
                </c:numCache>
              </c:numRef>
            </c:plus>
            <c:minus>
              <c:numRef>
                <c:f>'Brian''s data'!$S$37:$S$41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0.67526543343951362</c:v>
                  </c:pt>
                  <c:pt idx="2">
                    <c:v>0.58614070485350467</c:v>
                  </c:pt>
                  <c:pt idx="3">
                    <c:v>0.61310407235030695</c:v>
                  </c:pt>
                  <c:pt idx="4">
                    <c:v>0.82118601195717578</c:v>
                  </c:pt>
                </c:numCache>
              </c:numRef>
            </c:minus>
          </c:errBars>
          <c:xVal>
            <c:numRef>
              <c:f>'Brian''s data'!$M$37:$M$41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data'!$Q$37:$Q$41</c:f>
              <c:numCache>
                <c:formatCode>General</c:formatCode>
                <c:ptCount val="5"/>
                <c:pt idx="0">
                  <c:v>1</c:v>
                </c:pt>
                <c:pt idx="1">
                  <c:v>3.0543537746370308</c:v>
                </c:pt>
                <c:pt idx="2">
                  <c:v>2.6529350689204247</c:v>
                </c:pt>
                <c:pt idx="3">
                  <c:v>2.5135012252656197</c:v>
                </c:pt>
                <c:pt idx="4">
                  <c:v>2.8643971393076111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8-6940-A273-199EF5379221}"/>
            </c:ext>
          </c:extLst>
        </c:ser>
        <c:ser>
          <c:idx val="2"/>
          <c:order val="2"/>
          <c:tx>
            <c:v>ITS1 - L4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data'!$S$45:$S$49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0.16385539862935716</c:v>
                  </c:pt>
                  <c:pt idx="2">
                    <c:v>3.0208718162278235E-2</c:v>
                  </c:pt>
                  <c:pt idx="3">
                    <c:v>8.7433935898872633E-2</c:v>
                  </c:pt>
                  <c:pt idx="4">
                    <c:v>8.92343373383543E-2</c:v>
                  </c:pt>
                </c:numCache>
              </c:numRef>
            </c:plus>
            <c:minus>
              <c:numRef>
                <c:f>'Brian''s data'!$S$45:$S$49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0.16385539862935716</c:v>
                  </c:pt>
                  <c:pt idx="2">
                    <c:v>3.0208718162278235E-2</c:v>
                  </c:pt>
                  <c:pt idx="3">
                    <c:v>8.7433935898872633E-2</c:v>
                  </c:pt>
                  <c:pt idx="4">
                    <c:v>8.92343373383543E-2</c:v>
                  </c:pt>
                </c:numCache>
              </c:numRef>
            </c:minus>
          </c:errBars>
          <c:xVal>
            <c:numRef>
              <c:f>'Brian''s data'!$M$45:$M$49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data'!$Q$45:$Q$49</c:f>
              <c:numCache>
                <c:formatCode>General</c:formatCode>
                <c:ptCount val="5"/>
                <c:pt idx="0">
                  <c:v>1</c:v>
                </c:pt>
                <c:pt idx="1">
                  <c:v>3.0172580060314811</c:v>
                </c:pt>
                <c:pt idx="2">
                  <c:v>2.7411884224589649</c:v>
                </c:pt>
                <c:pt idx="3">
                  <c:v>3.1033317072141906</c:v>
                </c:pt>
                <c:pt idx="4">
                  <c:v>2.6674018126951093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88-6940-A273-199EF5379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118216"/>
        <c:axId val="-2127419496"/>
      </c:scatterChart>
      <c:valAx>
        <c:axId val="-210811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solidFill>
                  <a:schemeClr val="tx1"/>
                </a:solidFill>
                <a:latin typeface="Arial"/>
              </a:defRPr>
            </a:pPr>
            <a:endParaRPr lang="en-US"/>
          </a:p>
        </c:txPr>
        <c:crossAx val="-2127419496"/>
        <c:crosses val="autoZero"/>
        <c:crossBetween val="midCat"/>
        <c:majorUnit val="1"/>
      </c:valAx>
      <c:valAx>
        <c:axId val="-2127419496"/>
        <c:scaling>
          <c:orientation val="minMax"/>
          <c:max val="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108118216"/>
        <c:crosses val="autoZero"/>
        <c:crossBetween val="midCat"/>
      </c:valAx>
      <c:spPr>
        <a:ln w="22225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ITS1 - BY4741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data'!$S$29:$S$33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0.19300421734832401</c:v>
                  </c:pt>
                  <c:pt idx="2">
                    <c:v>0.19389542580690569</c:v>
                  </c:pt>
                  <c:pt idx="3">
                    <c:v>0.42366680694357478</c:v>
                  </c:pt>
                  <c:pt idx="4">
                    <c:v>0.1510335361941125</c:v>
                  </c:pt>
                </c:numCache>
              </c:numRef>
            </c:plus>
            <c:minus>
              <c:numRef>
                <c:f>'Brian''s data'!$S$29:$S$33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0.19300421734832401</c:v>
                  </c:pt>
                  <c:pt idx="2">
                    <c:v>0.19389542580690569</c:v>
                  </c:pt>
                  <c:pt idx="3">
                    <c:v>0.42366680694357478</c:v>
                  </c:pt>
                  <c:pt idx="4">
                    <c:v>0.1510335361941125</c:v>
                  </c:pt>
                </c:numCache>
              </c:numRef>
            </c:minus>
          </c:errBars>
          <c:xVal>
            <c:numRef>
              <c:f>'Brian''s data'!$M$29:$M$33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data'!$Q$29:$Q$33</c:f>
              <c:numCache>
                <c:formatCode>0.00000</c:formatCode>
                <c:ptCount val="5"/>
                <c:pt idx="0" formatCode="General">
                  <c:v>1</c:v>
                </c:pt>
                <c:pt idx="1">
                  <c:v>2.2878450731141564</c:v>
                </c:pt>
                <c:pt idx="2">
                  <c:v>2.850497201781018</c:v>
                </c:pt>
                <c:pt idx="3">
                  <c:v>4.2494744629469166</c:v>
                </c:pt>
                <c:pt idx="4">
                  <c:v>3.4895051271084512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0E-CA4A-B745-658709EF8FBE}"/>
            </c:ext>
          </c:extLst>
        </c:ser>
        <c:ser>
          <c:idx val="1"/>
          <c:order val="1"/>
          <c:tx>
            <c:v>ITS1 - S9</c:v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data'!$S$37:$S$41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0.67526543343951362</c:v>
                  </c:pt>
                  <c:pt idx="2">
                    <c:v>0.58614070485350467</c:v>
                  </c:pt>
                  <c:pt idx="3">
                    <c:v>0.61310407235030695</c:v>
                  </c:pt>
                  <c:pt idx="4">
                    <c:v>0.82118601195717578</c:v>
                  </c:pt>
                </c:numCache>
              </c:numRef>
            </c:plus>
            <c:minus>
              <c:numRef>
                <c:f>'Brian''s data'!$S$37:$S$41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0.67526543343951362</c:v>
                  </c:pt>
                  <c:pt idx="2">
                    <c:v>0.58614070485350467</c:v>
                  </c:pt>
                  <c:pt idx="3">
                    <c:v>0.61310407235030695</c:v>
                  </c:pt>
                  <c:pt idx="4">
                    <c:v>0.82118601195717578</c:v>
                  </c:pt>
                </c:numCache>
              </c:numRef>
            </c:minus>
          </c:errBars>
          <c:xVal>
            <c:numRef>
              <c:f>'Brian''s data'!$M$37:$M$41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data'!$Q$37:$Q$41</c:f>
              <c:numCache>
                <c:formatCode>General</c:formatCode>
                <c:ptCount val="5"/>
                <c:pt idx="0">
                  <c:v>1</c:v>
                </c:pt>
                <c:pt idx="1">
                  <c:v>3.0543537746370308</c:v>
                </c:pt>
                <c:pt idx="2">
                  <c:v>2.6529350689204247</c:v>
                </c:pt>
                <c:pt idx="3">
                  <c:v>2.5135012252656197</c:v>
                </c:pt>
                <c:pt idx="4">
                  <c:v>2.8643971393076111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0E-CA4A-B745-658709EF8FBE}"/>
            </c:ext>
          </c:extLst>
        </c:ser>
        <c:ser>
          <c:idx val="2"/>
          <c:order val="2"/>
          <c:tx>
            <c:v>ITS1 - L4</c:v>
          </c:tx>
          <c:spPr>
            <a:ln>
              <a:solidFill>
                <a:srgbClr val="008000"/>
              </a:solidFill>
            </a:ln>
          </c:spPr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'Brian''s data'!$S$45:$S$49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0.16385539862935716</c:v>
                  </c:pt>
                  <c:pt idx="2">
                    <c:v>3.0208718162278235E-2</c:v>
                  </c:pt>
                  <c:pt idx="3">
                    <c:v>8.7433935898872633E-2</c:v>
                  </c:pt>
                  <c:pt idx="4">
                    <c:v>8.92343373383543E-2</c:v>
                  </c:pt>
                </c:numCache>
              </c:numRef>
            </c:plus>
            <c:minus>
              <c:numRef>
                <c:f>'Brian''s data'!$S$45:$S$49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0.16385539862935716</c:v>
                  </c:pt>
                  <c:pt idx="2">
                    <c:v>3.0208718162278235E-2</c:v>
                  </c:pt>
                  <c:pt idx="3">
                    <c:v>8.7433935898872633E-2</c:v>
                  </c:pt>
                  <c:pt idx="4">
                    <c:v>8.92343373383543E-2</c:v>
                  </c:pt>
                </c:numCache>
              </c:numRef>
            </c:minus>
          </c:errBars>
          <c:xVal>
            <c:numRef>
              <c:f>'Brian''s data'!$M$45:$M$49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</c:numCache>
            </c:numRef>
          </c:xVal>
          <c:yVal>
            <c:numRef>
              <c:f>'Brian''s data'!$Q$45:$Q$49</c:f>
              <c:numCache>
                <c:formatCode>General</c:formatCode>
                <c:ptCount val="5"/>
                <c:pt idx="0">
                  <c:v>1</c:v>
                </c:pt>
                <c:pt idx="1">
                  <c:v>3.0172580060314811</c:v>
                </c:pt>
                <c:pt idx="2">
                  <c:v>2.7411884224589649</c:v>
                </c:pt>
                <c:pt idx="3">
                  <c:v>3.1033317072141906</c:v>
                </c:pt>
                <c:pt idx="4">
                  <c:v>2.6674018126951093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0E-CA4A-B745-658709EF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113256"/>
        <c:axId val="-2063044280"/>
      </c:scatterChart>
      <c:valAx>
        <c:axId val="-206311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solidFill>
                  <a:schemeClr val="tx1"/>
                </a:solidFill>
                <a:latin typeface="Arial"/>
              </a:defRPr>
            </a:pPr>
            <a:endParaRPr lang="en-US"/>
          </a:p>
        </c:txPr>
        <c:crossAx val="-2063044280"/>
        <c:crosses val="autoZero"/>
        <c:crossBetween val="midCat"/>
        <c:majorUnit val="1"/>
      </c:valAx>
      <c:valAx>
        <c:axId val="-20630442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-2063113256"/>
        <c:crosses val="autoZero"/>
        <c:crossBetween val="midCat"/>
      </c:valAx>
      <c:spPr>
        <a:ln w="22225"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52</xdr:row>
      <xdr:rowOff>133350</xdr:rowOff>
    </xdr:from>
    <xdr:to>
      <xdr:col>19</xdr:col>
      <xdr:colOff>269875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463550</xdr:colOff>
      <xdr:row>52</xdr:row>
      <xdr:rowOff>38100</xdr:rowOff>
    </xdr:from>
    <xdr:to>
      <xdr:col>8</xdr:col>
      <xdr:colOff>95250</xdr:colOff>
      <xdr:row>66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6350</xdr:colOff>
      <xdr:row>3</xdr:row>
      <xdr:rowOff>120650</xdr:rowOff>
    </xdr:from>
    <xdr:to>
      <xdr:col>26</xdr:col>
      <xdr:colOff>539750</xdr:colOff>
      <xdr:row>24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660400</xdr:colOff>
      <xdr:row>3</xdr:row>
      <xdr:rowOff>101600</xdr:rowOff>
    </xdr:from>
    <xdr:to>
      <xdr:col>33</xdr:col>
      <xdr:colOff>520700</xdr:colOff>
      <xdr:row>24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654050</xdr:colOff>
      <xdr:row>27</xdr:row>
      <xdr:rowOff>44450</xdr:rowOff>
    </xdr:from>
    <xdr:to>
      <xdr:col>26</xdr:col>
      <xdr:colOff>514350</xdr:colOff>
      <xdr:row>47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69850</xdr:colOff>
      <xdr:row>26</xdr:row>
      <xdr:rowOff>146050</xdr:rowOff>
    </xdr:from>
    <xdr:to>
      <xdr:col>33</xdr:col>
      <xdr:colOff>603250</xdr:colOff>
      <xdr:row>47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opLeftCell="K25" workbookViewId="0">
      <selection activeCell="S33" sqref="S33"/>
    </sheetView>
  </sheetViews>
  <sheetFormatPr baseColWidth="10" defaultColWidth="8.83203125" defaultRowHeight="15" x14ac:dyDescent="0.2"/>
  <cols>
    <col min="14" max="16" width="8.83203125" style="1"/>
  </cols>
  <sheetData>
    <row r="1" spans="1:19" x14ac:dyDescent="0.2">
      <c r="M1">
        <v>1660</v>
      </c>
    </row>
    <row r="2" spans="1:19" x14ac:dyDescent="0.2">
      <c r="A2" s="1">
        <v>1660</v>
      </c>
      <c r="B2" s="1"/>
      <c r="C2" s="1"/>
      <c r="D2" s="1"/>
      <c r="E2" s="1"/>
      <c r="F2" s="1"/>
      <c r="G2" s="1"/>
      <c r="H2" s="1"/>
      <c r="I2" s="1"/>
      <c r="J2" s="1"/>
      <c r="K2" s="1"/>
      <c r="N2" s="1" t="s">
        <v>0</v>
      </c>
      <c r="R2" s="1"/>
    </row>
    <row r="3" spans="1:19" x14ac:dyDescent="0.2">
      <c r="A3" s="1"/>
      <c r="B3" s="1" t="s">
        <v>0</v>
      </c>
      <c r="C3" s="1" t="s">
        <v>1</v>
      </c>
      <c r="D3" s="1" t="s">
        <v>2</v>
      </c>
      <c r="E3" s="1"/>
      <c r="G3" s="1"/>
      <c r="H3" s="1"/>
      <c r="I3" s="1" t="s">
        <v>0</v>
      </c>
      <c r="J3" s="1" t="s">
        <v>1</v>
      </c>
      <c r="K3" s="1" t="s">
        <v>2</v>
      </c>
      <c r="N3" s="1" t="s">
        <v>6</v>
      </c>
      <c r="Q3" t="s">
        <v>3</v>
      </c>
      <c r="R3" t="s">
        <v>4</v>
      </c>
      <c r="S3" t="s">
        <v>5</v>
      </c>
    </row>
    <row r="4" spans="1:19" x14ac:dyDescent="0.2">
      <c r="A4" s="1">
        <v>0</v>
      </c>
      <c r="B4" s="1">
        <v>8051.7110000000002</v>
      </c>
      <c r="C4" s="1">
        <v>8012.1750000000002</v>
      </c>
      <c r="D4" s="1">
        <v>11596.56</v>
      </c>
      <c r="E4" s="1"/>
      <c r="G4" s="1"/>
      <c r="H4" s="1">
        <v>0</v>
      </c>
      <c r="I4" s="3">
        <v>9420.2533333333322</v>
      </c>
      <c r="J4" s="3">
        <v>12416.412000000002</v>
      </c>
      <c r="K4" s="3">
        <v>12837.004666666666</v>
      </c>
      <c r="M4" s="1">
        <v>0</v>
      </c>
      <c r="N4" s="1">
        <f>B4/B$4</f>
        <v>1</v>
      </c>
      <c r="O4" s="1">
        <f>B5/B5</f>
        <v>1</v>
      </c>
      <c r="P4" s="1">
        <f>B6/B$6</f>
        <v>1</v>
      </c>
      <c r="Q4">
        <f>AVERAGE(N4:P4)</f>
        <v>1</v>
      </c>
      <c r="R4">
        <f>STDEV(N4:P4)</f>
        <v>0</v>
      </c>
      <c r="S4">
        <f>R4/1.73</f>
        <v>0</v>
      </c>
    </row>
    <row r="5" spans="1:19" x14ac:dyDescent="0.2">
      <c r="A5" s="1"/>
      <c r="B5" s="1">
        <v>8831.2459999999992</v>
      </c>
      <c r="C5" s="1">
        <v>19521.794000000002</v>
      </c>
      <c r="D5" s="1">
        <v>12020.094999999999</v>
      </c>
      <c r="E5" s="1"/>
      <c r="G5" s="1"/>
      <c r="H5" s="1">
        <v>1</v>
      </c>
      <c r="I5" s="3">
        <v>21207.912333333337</v>
      </c>
      <c r="J5" s="3">
        <v>26813.380999999998</v>
      </c>
      <c r="K5" s="3">
        <v>32031.12566666667</v>
      </c>
      <c r="M5" s="1">
        <v>1</v>
      </c>
      <c r="N5" s="1">
        <f>B7/B$4</f>
        <v>2.5227344846331419</v>
      </c>
      <c r="O5" s="1">
        <f>B8/B$5</f>
        <v>2.6369487386038171</v>
      </c>
      <c r="P5" s="1">
        <f>B9/B$6</f>
        <v>1.7599061084112637</v>
      </c>
      <c r="Q5" s="1">
        <f t="shared" ref="Q5:Q8" si="0">AVERAGE(N5:P5)</f>
        <v>2.3065297772160744</v>
      </c>
      <c r="R5" s="1">
        <f t="shared" ref="R5:R8" si="1">STDEV(N5:P5)</f>
        <v>0.47682208466653675</v>
      </c>
      <c r="S5" s="1">
        <f t="shared" ref="S5:S8" si="2">R5/1.73</f>
        <v>0.27561970211938541</v>
      </c>
    </row>
    <row r="6" spans="1:19" x14ac:dyDescent="0.2">
      <c r="A6" s="1"/>
      <c r="B6" s="1">
        <v>11377.803</v>
      </c>
      <c r="C6" s="1">
        <v>9715.2669999999998</v>
      </c>
      <c r="D6" s="1">
        <v>14894.359</v>
      </c>
      <c r="E6" s="1"/>
      <c r="G6" s="1"/>
      <c r="H6" s="1">
        <v>2</v>
      </c>
      <c r="I6" s="3">
        <v>23635.616666666669</v>
      </c>
      <c r="J6" s="3">
        <v>25745.374</v>
      </c>
      <c r="K6" s="3">
        <v>28301.038</v>
      </c>
      <c r="M6" s="1">
        <v>2</v>
      </c>
      <c r="N6" s="1">
        <f>B10/B$4</f>
        <v>2.89798839029369</v>
      </c>
      <c r="O6" s="1">
        <f>B11/B$5</f>
        <v>2.5955494841837723</v>
      </c>
      <c r="P6" s="1">
        <f>B12/B$6</f>
        <v>2.1666000896658169</v>
      </c>
      <c r="Q6" s="1">
        <f t="shared" si="0"/>
        <v>2.5533793213810934</v>
      </c>
      <c r="R6" s="1">
        <f t="shared" si="1"/>
        <v>0.36751320186754721</v>
      </c>
      <c r="S6" s="1">
        <f t="shared" si="2"/>
        <v>0.21243537680205041</v>
      </c>
    </row>
    <row r="7" spans="1:19" x14ac:dyDescent="0.2">
      <c r="A7" s="1">
        <v>1</v>
      </c>
      <c r="B7" s="1">
        <v>20312.329000000002</v>
      </c>
      <c r="C7" s="1">
        <v>18501.43</v>
      </c>
      <c r="D7" s="1">
        <v>30236.664000000001</v>
      </c>
      <c r="E7" s="1"/>
      <c r="G7" s="1"/>
      <c r="H7" s="1">
        <v>4</v>
      </c>
      <c r="I7" s="3">
        <v>29618.846666666665</v>
      </c>
      <c r="J7" s="3">
        <v>23242.778666666665</v>
      </c>
      <c r="K7" s="3">
        <v>27996.832666666665</v>
      </c>
      <c r="M7" s="1">
        <v>4</v>
      </c>
      <c r="N7" s="1">
        <f>B13/B$4</f>
        <v>3.6194675889385497</v>
      </c>
      <c r="O7" s="1">
        <f>B14/B$5</f>
        <v>3.4961203662540941</v>
      </c>
      <c r="P7" s="1">
        <f>B15/B$6</f>
        <v>2.5346311585813184</v>
      </c>
      <c r="Q7" s="1">
        <f t="shared" si="0"/>
        <v>3.2167397045913209</v>
      </c>
      <c r="R7" s="1">
        <f t="shared" si="1"/>
        <v>0.59393407524817177</v>
      </c>
      <c r="S7" s="1">
        <f t="shared" si="2"/>
        <v>0.34331449436310507</v>
      </c>
    </row>
    <row r="8" spans="1:19" x14ac:dyDescent="0.2">
      <c r="A8" s="1"/>
      <c r="B8" s="1">
        <v>23287.543000000001</v>
      </c>
      <c r="C8" s="1">
        <v>32659.17</v>
      </c>
      <c r="D8" s="1">
        <v>32917.978000000003</v>
      </c>
      <c r="E8" s="1"/>
      <c r="G8" s="1"/>
      <c r="H8" s="1">
        <v>8</v>
      </c>
      <c r="I8" s="3">
        <v>25807.498333333333</v>
      </c>
      <c r="J8" s="3">
        <v>19871.726999999999</v>
      </c>
      <c r="K8" s="3">
        <v>26623.075666666668</v>
      </c>
      <c r="M8" s="1">
        <v>8</v>
      </c>
      <c r="N8" s="1">
        <f>B16/B$4</f>
        <v>3.0626712757077343</v>
      </c>
      <c r="O8" s="1">
        <f>B17/B$5</f>
        <v>2.9116664851143317</v>
      </c>
      <c r="P8" s="1">
        <f>B18/B$6</f>
        <v>2.3773577376932962</v>
      </c>
      <c r="Q8" s="1">
        <f t="shared" si="0"/>
        <v>2.7838984995051206</v>
      </c>
      <c r="R8" s="1">
        <f t="shared" si="1"/>
        <v>0.36007937313381899</v>
      </c>
      <c r="S8" s="1">
        <f t="shared" si="2"/>
        <v>0.20813836597330579</v>
      </c>
    </row>
    <row r="9" spans="1:19" x14ac:dyDescent="0.2">
      <c r="A9" s="1"/>
      <c r="B9" s="1">
        <v>20023.865000000002</v>
      </c>
      <c r="C9" s="1">
        <v>29279.543000000001</v>
      </c>
      <c r="D9" s="1">
        <v>32938.735000000001</v>
      </c>
      <c r="E9" s="1"/>
      <c r="G9" s="1"/>
      <c r="H9" s="1"/>
      <c r="I9" s="1"/>
      <c r="J9" s="1"/>
      <c r="K9" s="1"/>
    </row>
    <row r="10" spans="1:19" x14ac:dyDescent="0.2">
      <c r="A10" s="1">
        <v>2</v>
      </c>
      <c r="B10" s="1">
        <v>23333.764999999999</v>
      </c>
      <c r="C10" s="1">
        <v>21642.087</v>
      </c>
      <c r="D10" s="1">
        <v>27398.472000000002</v>
      </c>
      <c r="E10" s="1"/>
      <c r="G10" s="1"/>
      <c r="H10" s="1"/>
      <c r="I10" s="1"/>
      <c r="J10" s="1"/>
      <c r="K10" s="1"/>
      <c r="N10" s="1" t="s">
        <v>1</v>
      </c>
    </row>
    <row r="11" spans="1:19" x14ac:dyDescent="0.2">
      <c r="A11" s="1"/>
      <c r="B11" s="1">
        <v>22921.936000000002</v>
      </c>
      <c r="C11" s="1">
        <v>27358.593000000001</v>
      </c>
      <c r="D11" s="1">
        <v>27906.441999999999</v>
      </c>
      <c r="E11" s="1"/>
      <c r="G11" s="1"/>
      <c r="H11" s="1"/>
      <c r="I11" s="1" t="s">
        <v>0</v>
      </c>
      <c r="J11" s="1" t="s">
        <v>1</v>
      </c>
      <c r="K11" s="1" t="s">
        <v>2</v>
      </c>
      <c r="N11" s="1" t="s">
        <v>6</v>
      </c>
      <c r="Q11" s="1" t="s">
        <v>3</v>
      </c>
      <c r="R11" s="1" t="s">
        <v>4</v>
      </c>
      <c r="S11" s="1" t="s">
        <v>5</v>
      </c>
    </row>
    <row r="12" spans="1:19" x14ac:dyDescent="0.2">
      <c r="A12" s="1"/>
      <c r="B12" s="1">
        <v>24651.149000000001</v>
      </c>
      <c r="C12" s="1">
        <v>28235.441999999999</v>
      </c>
      <c r="D12" s="1">
        <v>29598.2</v>
      </c>
      <c r="E12" s="1"/>
      <c r="G12" s="1"/>
      <c r="H12" s="1">
        <v>0</v>
      </c>
      <c r="I12" s="1">
        <v>1</v>
      </c>
      <c r="J12" s="1">
        <v>1</v>
      </c>
      <c r="K12" s="1">
        <v>1</v>
      </c>
      <c r="M12" s="1">
        <v>0</v>
      </c>
      <c r="N12" s="1">
        <f>C4/C$4</f>
        <v>1</v>
      </c>
      <c r="O12" s="1">
        <f>C5/C$5</f>
        <v>1</v>
      </c>
      <c r="P12" s="1">
        <f>C6/C$6</f>
        <v>1</v>
      </c>
      <c r="Q12" s="1">
        <f>AVERAGE(N12:P12)</f>
        <v>1</v>
      </c>
      <c r="R12" s="1">
        <f>STDEV(N12:P12)</f>
        <v>0</v>
      </c>
      <c r="S12" s="1">
        <f>R12/1.73</f>
        <v>0</v>
      </c>
    </row>
    <row r="13" spans="1:19" x14ac:dyDescent="0.2">
      <c r="A13" s="1">
        <v>4</v>
      </c>
      <c r="B13" s="1">
        <v>29142.906999999999</v>
      </c>
      <c r="C13" s="1">
        <v>16525.966</v>
      </c>
      <c r="D13" s="1">
        <v>29150.785</v>
      </c>
      <c r="E13" s="1"/>
      <c r="G13" s="1"/>
      <c r="H13" s="1">
        <v>1</v>
      </c>
      <c r="I13" s="1">
        <v>2.2513101912333573</v>
      </c>
      <c r="J13" s="1">
        <v>2.1595112178945088</v>
      </c>
      <c r="K13" s="1">
        <v>2.4952180433369016</v>
      </c>
      <c r="M13" s="1">
        <v>1</v>
      </c>
      <c r="N13" s="1">
        <f>C7/C$4</f>
        <v>2.3091644902913377</v>
      </c>
      <c r="O13" s="1">
        <f>C8/C$5</f>
        <v>1.6729594626395503</v>
      </c>
      <c r="P13" s="1">
        <f>C9/C$6</f>
        <v>3.0137661682380941</v>
      </c>
      <c r="Q13" s="1">
        <f t="shared" ref="Q13:Q16" si="3">AVERAGE(N13:P13)</f>
        <v>2.3319633737229939</v>
      </c>
      <c r="R13" s="1">
        <f t="shared" ref="R13:R16" si="4">STDEV(N13:P13)</f>
        <v>0.6706940414666015</v>
      </c>
      <c r="S13" s="1">
        <f t="shared" ref="S13:S16" si="5">R13/1.73</f>
        <v>0.38768441703271761</v>
      </c>
    </row>
    <row r="14" spans="1:19" x14ac:dyDescent="0.2">
      <c r="A14" s="1"/>
      <c r="B14" s="1">
        <v>30875.098999999998</v>
      </c>
      <c r="C14" s="1">
        <v>25456.228999999999</v>
      </c>
      <c r="D14" s="1">
        <v>27955.179</v>
      </c>
      <c r="E14" s="1"/>
      <c r="G14" s="1"/>
      <c r="H14" s="1">
        <v>2</v>
      </c>
      <c r="I14" s="1">
        <v>2.50902134266736</v>
      </c>
      <c r="J14" s="1">
        <v>2.0734954671285069</v>
      </c>
      <c r="K14" s="1">
        <v>2.2046449880545862</v>
      </c>
      <c r="M14" s="1">
        <v>2</v>
      </c>
      <c r="N14" s="1">
        <f>C10/C$4</f>
        <v>2.7011500622490145</v>
      </c>
      <c r="O14" s="1">
        <f>C11/C$5</f>
        <v>1.4014384641083704</v>
      </c>
      <c r="P14" s="1">
        <f>C12/C$6</f>
        <v>2.9062960390074712</v>
      </c>
      <c r="Q14" s="1">
        <f t="shared" si="3"/>
        <v>2.3362948551216189</v>
      </c>
      <c r="R14" s="1">
        <f t="shared" si="4"/>
        <v>0.81608122868301669</v>
      </c>
      <c r="S14" s="1">
        <f t="shared" si="5"/>
        <v>0.47172325357399808</v>
      </c>
    </row>
    <row r="15" spans="1:19" x14ac:dyDescent="0.2">
      <c r="A15" s="1"/>
      <c r="B15" s="1">
        <v>28838.534</v>
      </c>
      <c r="C15" s="1">
        <v>27746.141</v>
      </c>
      <c r="D15" s="1">
        <v>26884.534</v>
      </c>
      <c r="E15" s="1"/>
      <c r="G15" s="1"/>
      <c r="H15" s="1">
        <v>4</v>
      </c>
      <c r="I15" s="1">
        <v>3.1441666820000598</v>
      </c>
      <c r="J15" s="1">
        <v>1.8719400311995658</v>
      </c>
      <c r="K15" s="1">
        <v>2.1809474557070869</v>
      </c>
      <c r="M15" s="1">
        <v>4</v>
      </c>
      <c r="N15" s="1">
        <f>C13/C$4</f>
        <v>2.0626067203973952</v>
      </c>
      <c r="O15" s="1">
        <f>C14/C$5</f>
        <v>1.3039902480274097</v>
      </c>
      <c r="P15" s="1">
        <f>C15/C$6</f>
        <v>2.8559319059373252</v>
      </c>
      <c r="Q15" s="1">
        <f t="shared" si="3"/>
        <v>2.0741762914540431</v>
      </c>
      <c r="R15" s="1">
        <f t="shared" si="4"/>
        <v>0.77603551376201207</v>
      </c>
      <c r="S15" s="1">
        <f t="shared" si="5"/>
        <v>0.44857544148093181</v>
      </c>
    </row>
    <row r="16" spans="1:19" x14ac:dyDescent="0.2">
      <c r="A16" s="1">
        <v>8</v>
      </c>
      <c r="B16" s="1">
        <v>24659.743999999999</v>
      </c>
      <c r="C16" s="1">
        <v>21370.764999999999</v>
      </c>
      <c r="D16" s="1">
        <v>26318.401000000002</v>
      </c>
      <c r="E16" s="1"/>
      <c r="G16" s="1"/>
      <c r="H16" s="1">
        <v>8</v>
      </c>
      <c r="I16" s="1">
        <v>2.7395758288170597</v>
      </c>
      <c r="J16" s="1">
        <v>1.6004403687635362</v>
      </c>
      <c r="K16" s="1">
        <v>2.073932070446133</v>
      </c>
      <c r="M16" s="1">
        <v>8</v>
      </c>
      <c r="N16" s="1">
        <f>C13/C$4</f>
        <v>2.0626067203973952</v>
      </c>
      <c r="O16" s="1">
        <f>C17/C$5</f>
        <v>1.0422165094048221</v>
      </c>
      <c r="P16" s="1">
        <f>C18/C$6</f>
        <v>1.8423044883892536</v>
      </c>
      <c r="Q16" s="1">
        <f t="shared" si="3"/>
        <v>1.6490425727304903</v>
      </c>
      <c r="R16" s="1">
        <f t="shared" si="4"/>
        <v>0.53694661904647378</v>
      </c>
      <c r="S16" s="1">
        <f t="shared" si="5"/>
        <v>0.31037376823495594</v>
      </c>
    </row>
    <row r="17" spans="1:19" x14ac:dyDescent="0.2">
      <c r="A17" s="1"/>
      <c r="B17" s="1">
        <v>25713.643</v>
      </c>
      <c r="C17" s="1">
        <v>20345.936000000002</v>
      </c>
      <c r="D17" s="1">
        <v>26787.413</v>
      </c>
      <c r="E17" s="1"/>
      <c r="G17" s="1"/>
      <c r="H17" s="1"/>
      <c r="I17" s="1"/>
      <c r="J17" s="1"/>
      <c r="K17" s="1"/>
    </row>
    <row r="18" spans="1:19" x14ac:dyDescent="0.2">
      <c r="A18" s="1"/>
      <c r="B18" s="1">
        <v>27049.108</v>
      </c>
      <c r="C18" s="1">
        <v>17898.48</v>
      </c>
      <c r="D18" s="1">
        <v>26763.413</v>
      </c>
      <c r="E18" s="1"/>
      <c r="G18" s="1"/>
      <c r="H18" s="1"/>
      <c r="I18" s="1"/>
      <c r="J18" s="1"/>
      <c r="K18" s="1"/>
      <c r="N18" s="1" t="s">
        <v>2</v>
      </c>
    </row>
    <row r="19" spans="1:19" x14ac:dyDescent="0.2">
      <c r="N19" s="1" t="s">
        <v>6</v>
      </c>
      <c r="Q19" s="1" t="s">
        <v>3</v>
      </c>
      <c r="R19" s="1" t="s">
        <v>4</v>
      </c>
      <c r="S19" s="1" t="s">
        <v>5</v>
      </c>
    </row>
    <row r="20" spans="1:19" x14ac:dyDescent="0.2">
      <c r="M20" s="1">
        <v>0</v>
      </c>
      <c r="N20" s="1">
        <f>D4/D$4</f>
        <v>1</v>
      </c>
      <c r="O20" s="1">
        <f>D5/D$5</f>
        <v>1</v>
      </c>
      <c r="P20" s="1">
        <f>D6/D$6</f>
        <v>1</v>
      </c>
      <c r="Q20" s="1">
        <f>AVERAGE(N20:P20)</f>
        <v>1</v>
      </c>
      <c r="R20" s="1">
        <f>STDEV(N20:P20)</f>
        <v>0</v>
      </c>
      <c r="S20" s="1">
        <f>R20/1.73</f>
        <v>0</v>
      </c>
    </row>
    <row r="21" spans="1:19" x14ac:dyDescent="0.2">
      <c r="M21" s="1">
        <v>1</v>
      </c>
      <c r="N21" s="1">
        <f>D7/D$4</f>
        <v>2.6073821892009357</v>
      </c>
      <c r="O21" s="1">
        <f>D8/D$5</f>
        <v>2.7385788548260228</v>
      </c>
      <c r="P21" s="1">
        <f>D9/D$6</f>
        <v>2.2114906052687462</v>
      </c>
      <c r="Q21" s="1">
        <f t="shared" ref="Q21:Q24" si="6">AVERAGE(N21:P21)</f>
        <v>2.5191505497652353</v>
      </c>
      <c r="R21" s="1">
        <f t="shared" ref="R21:R24" si="7">STDEV(N21:P21)</f>
        <v>0.27439774480391071</v>
      </c>
      <c r="S21" s="1">
        <f t="shared" ref="S21:S24" si="8">R21/1.73</f>
        <v>0.15861141318145128</v>
      </c>
    </row>
    <row r="22" spans="1:19" x14ac:dyDescent="0.2">
      <c r="M22" s="1">
        <v>2</v>
      </c>
      <c r="N22" s="1">
        <f>D10/D$4</f>
        <v>2.3626378857178336</v>
      </c>
      <c r="O22" s="1">
        <f>D11/D$5</f>
        <v>2.3216490385475321</v>
      </c>
      <c r="P22" s="1">
        <f>D12/D$6</f>
        <v>1.9872087143864332</v>
      </c>
      <c r="Q22" s="1">
        <f t="shared" si="6"/>
        <v>2.2238318795505996</v>
      </c>
      <c r="R22" s="1">
        <f t="shared" si="7"/>
        <v>0.20594395625344017</v>
      </c>
      <c r="S22" s="1">
        <f t="shared" si="8"/>
        <v>0.11904274927944519</v>
      </c>
    </row>
    <row r="23" spans="1:19" x14ac:dyDescent="0.2">
      <c r="M23" s="1">
        <v>4</v>
      </c>
      <c r="N23" s="1">
        <f>D13/D$4</f>
        <v>2.5137441620618528</v>
      </c>
      <c r="O23" s="1">
        <f>D14/D$5</f>
        <v>2.3257036654036432</v>
      </c>
      <c r="P23" s="1">
        <f>D15/D$6</f>
        <v>1.8050145024703648</v>
      </c>
      <c r="Q23" s="1">
        <f t="shared" si="6"/>
        <v>2.2148207766452868</v>
      </c>
      <c r="R23" s="1">
        <f t="shared" si="7"/>
        <v>0.36714533070803751</v>
      </c>
      <c r="S23" s="1">
        <f t="shared" si="8"/>
        <v>0.21222273451331647</v>
      </c>
    </row>
    <row r="24" spans="1:19" x14ac:dyDescent="0.2">
      <c r="M24" s="1">
        <v>8</v>
      </c>
      <c r="N24" s="1">
        <f>D16/D$4</f>
        <v>2.2695006967583491</v>
      </c>
      <c r="O24" s="1">
        <f>D17/D$5</f>
        <v>2.2285525197596194</v>
      </c>
      <c r="P24" s="1">
        <f>D18/D$6</f>
        <v>1.7968824975952304</v>
      </c>
      <c r="Q24" s="1">
        <f t="shared" si="6"/>
        <v>2.0983119047043997</v>
      </c>
      <c r="R24" s="1">
        <f t="shared" si="7"/>
        <v>0.26184719571253384</v>
      </c>
      <c r="S24" s="1">
        <f t="shared" si="8"/>
        <v>0.15135676052747621</v>
      </c>
    </row>
    <row r="26" spans="1:19" x14ac:dyDescent="0.2">
      <c r="M26">
        <v>1680</v>
      </c>
    </row>
    <row r="27" spans="1:19" x14ac:dyDescent="0.2">
      <c r="A27" s="1">
        <v>1680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N27" s="1" t="s">
        <v>0</v>
      </c>
    </row>
    <row r="28" spans="1:19" x14ac:dyDescent="0.2">
      <c r="A28" s="1"/>
      <c r="B28" s="1" t="s">
        <v>0</v>
      </c>
      <c r="C28" s="1" t="s">
        <v>1</v>
      </c>
      <c r="D28" s="1" t="s">
        <v>2</v>
      </c>
      <c r="E28" s="1"/>
      <c r="G28" s="1"/>
      <c r="H28" s="1"/>
      <c r="I28" s="1" t="s">
        <v>0</v>
      </c>
      <c r="J28" s="1" t="s">
        <v>1</v>
      </c>
      <c r="K28" s="1" t="s">
        <v>2</v>
      </c>
      <c r="M28" s="1"/>
      <c r="N28" s="1" t="s">
        <v>6</v>
      </c>
      <c r="Q28" s="1" t="s">
        <v>3</v>
      </c>
      <c r="R28" s="1" t="s">
        <v>4</v>
      </c>
      <c r="S28" s="1" t="s">
        <v>5</v>
      </c>
    </row>
    <row r="29" spans="1:19" x14ac:dyDescent="0.2">
      <c r="A29" s="1">
        <v>0</v>
      </c>
      <c r="B29" s="1">
        <v>8250.7819999999992</v>
      </c>
      <c r="C29" s="1">
        <v>5580.8109999999997</v>
      </c>
      <c r="D29" s="1">
        <v>10093.852999999999</v>
      </c>
      <c r="G29" s="1"/>
      <c r="H29" s="1">
        <v>0</v>
      </c>
      <c r="I29" s="1">
        <v>8710.5529999999999</v>
      </c>
      <c r="J29" s="1">
        <v>9963.1149999999998</v>
      </c>
      <c r="K29" s="1">
        <v>10104.398333333333</v>
      </c>
      <c r="M29" s="1">
        <v>0</v>
      </c>
      <c r="N29" s="1">
        <f>B29/B$29</f>
        <v>1</v>
      </c>
      <c r="O29">
        <f>B30/B$30</f>
        <v>1</v>
      </c>
      <c r="P29">
        <f>B31/B$31</f>
        <v>1</v>
      </c>
      <c r="Q29" s="1">
        <f>AVERAGE(N29:P29)</f>
        <v>1</v>
      </c>
      <c r="R29" s="1">
        <f>STDEV(N29:P29)</f>
        <v>0</v>
      </c>
      <c r="S29" s="1">
        <f>R29/1.73</f>
        <v>0</v>
      </c>
    </row>
    <row r="30" spans="1:19" x14ac:dyDescent="0.2">
      <c r="A30" s="1"/>
      <c r="B30" s="1">
        <v>7884.61</v>
      </c>
      <c r="C30" s="1">
        <v>15821.995000000001</v>
      </c>
      <c r="D30" s="1">
        <v>10079.146000000001</v>
      </c>
      <c r="G30" s="1"/>
      <c r="H30" s="1">
        <v>1</v>
      </c>
      <c r="I30" s="1">
        <v>19685.514999999999</v>
      </c>
      <c r="J30" s="1">
        <v>28364.95</v>
      </c>
      <c r="K30" s="1">
        <v>30490.623666666666</v>
      </c>
      <c r="M30" s="1">
        <v>1</v>
      </c>
      <c r="N30" s="1">
        <f>B32/B$29</f>
        <v>2.5113758914003546</v>
      </c>
      <c r="O30" s="1">
        <f>B33/B$30</f>
        <v>2.4481327548223693</v>
      </c>
      <c r="P30" s="1">
        <f>B34/B$31</f>
        <v>1.9040265731197457</v>
      </c>
      <c r="Q30" s="2">
        <f t="shared" ref="Q30:Q33" si="9">AVERAGE(N30:P30)</f>
        <v>2.2878450731141564</v>
      </c>
      <c r="R30" s="2">
        <f t="shared" ref="R30:R33" si="10">STDEV(N30:P30)</f>
        <v>0.33389729601260054</v>
      </c>
      <c r="S30" s="2">
        <f t="shared" ref="S30:S33" si="11">R30/1.73</f>
        <v>0.19300421734832401</v>
      </c>
    </row>
    <row r="31" spans="1:19" x14ac:dyDescent="0.2">
      <c r="A31" s="1"/>
      <c r="B31" s="1">
        <v>9996.2669999999998</v>
      </c>
      <c r="C31" s="1">
        <v>8486.5390000000007</v>
      </c>
      <c r="D31" s="1">
        <v>10140.196</v>
      </c>
      <c r="G31" s="1"/>
      <c r="H31" s="1">
        <v>2</v>
      </c>
      <c r="I31" s="1">
        <v>24654.364333333331</v>
      </c>
      <c r="J31" s="1">
        <v>23139.551333333333</v>
      </c>
      <c r="K31" s="1">
        <v>27699.145333333334</v>
      </c>
      <c r="M31" s="1">
        <v>2</v>
      </c>
      <c r="N31" s="1">
        <f>B35/B$29</f>
        <v>2.6842581709224653</v>
      </c>
      <c r="O31" s="1">
        <f>B36/B$30</f>
        <v>3.2365900152322058</v>
      </c>
      <c r="P31" s="1">
        <f>B37/B$31</f>
        <v>2.6306434191883832</v>
      </c>
      <c r="Q31" s="2">
        <f t="shared" si="9"/>
        <v>2.850497201781018</v>
      </c>
      <c r="R31" s="2">
        <f t="shared" si="10"/>
        <v>0.33543908664594685</v>
      </c>
      <c r="S31" s="2">
        <f t="shared" si="11"/>
        <v>0.19389542580690569</v>
      </c>
    </row>
    <row r="32" spans="1:19" x14ac:dyDescent="0.2">
      <c r="A32" s="1">
        <v>1</v>
      </c>
      <c r="B32" s="1">
        <v>20720.814999999999</v>
      </c>
      <c r="C32" s="1">
        <v>15243.823</v>
      </c>
      <c r="D32" s="1">
        <v>27246.401000000002</v>
      </c>
      <c r="G32" s="1"/>
      <c r="H32" s="1">
        <v>4</v>
      </c>
      <c r="I32" s="1">
        <v>38401.534</v>
      </c>
      <c r="J32" s="1">
        <v>21973.229000000003</v>
      </c>
      <c r="K32" s="1">
        <v>31358.191000000003</v>
      </c>
      <c r="M32" s="1">
        <v>4</v>
      </c>
      <c r="N32" s="1">
        <f>B38/B$29</f>
        <v>4.6718789806832861</v>
      </c>
      <c r="P32" s="1">
        <f>B40/B$31</f>
        <v>3.827069945210547</v>
      </c>
      <c r="Q32" s="2">
        <f t="shared" si="9"/>
        <v>4.2494744629469166</v>
      </c>
      <c r="R32" s="2">
        <f t="shared" si="10"/>
        <v>0.59737019779044043</v>
      </c>
      <c r="S32" s="2">
        <f>R32/1.41</f>
        <v>0.42366680694357478</v>
      </c>
    </row>
    <row r="33" spans="1:19" x14ac:dyDescent="0.2">
      <c r="A33" s="1"/>
      <c r="B33" s="1">
        <v>19302.572</v>
      </c>
      <c r="C33" s="1">
        <v>32934.199999999997</v>
      </c>
      <c r="D33" s="1">
        <v>31334.956999999999</v>
      </c>
      <c r="G33" s="1"/>
      <c r="H33" s="1">
        <v>8</v>
      </c>
      <c r="I33" s="1">
        <v>30200.937000000002</v>
      </c>
      <c r="J33" s="1">
        <v>23779.933000000001</v>
      </c>
      <c r="K33" s="1">
        <v>26949.333333333332</v>
      </c>
      <c r="M33" s="1">
        <v>8</v>
      </c>
      <c r="N33" s="1">
        <f>B41/B$29</f>
        <v>3.5549452161019408</v>
      </c>
      <c r="O33" s="1">
        <f>B42/B$30</f>
        <v>3.7118529641922682</v>
      </c>
      <c r="P33" s="1">
        <f>B43/B$31</f>
        <v>3.201717201031145</v>
      </c>
      <c r="Q33" s="2">
        <f t="shared" si="9"/>
        <v>3.4895051271084512</v>
      </c>
      <c r="R33" s="2">
        <f t="shared" si="10"/>
        <v>0.26128801761581461</v>
      </c>
      <c r="S33" s="2">
        <f t="shared" si="11"/>
        <v>0.1510335361941125</v>
      </c>
    </row>
    <row r="34" spans="1:19" x14ac:dyDescent="0.2">
      <c r="A34" s="1"/>
      <c r="B34" s="1">
        <v>19033.157999999999</v>
      </c>
      <c r="C34" s="1">
        <v>36916.826999999997</v>
      </c>
      <c r="D34" s="1">
        <v>32890.512999999999</v>
      </c>
      <c r="G34" s="1"/>
      <c r="H34" s="1"/>
      <c r="I34" s="1"/>
      <c r="J34" s="1"/>
      <c r="K34" s="1"/>
    </row>
    <row r="35" spans="1:19" x14ac:dyDescent="0.2">
      <c r="A35" s="1">
        <v>2</v>
      </c>
      <c r="B35" s="1">
        <v>22147.228999999999</v>
      </c>
      <c r="C35" s="1">
        <v>20892.087</v>
      </c>
      <c r="D35" s="1">
        <v>27620.3</v>
      </c>
      <c r="G35" s="1"/>
      <c r="H35" s="1"/>
      <c r="I35" s="1"/>
      <c r="J35" s="1"/>
      <c r="K35" s="1"/>
      <c r="N35" s="1" t="s">
        <v>1</v>
      </c>
    </row>
    <row r="36" spans="1:19" x14ac:dyDescent="0.2">
      <c r="A36" s="1"/>
      <c r="B36" s="1">
        <v>25519.25</v>
      </c>
      <c r="C36" s="1">
        <v>27508.723000000002</v>
      </c>
      <c r="D36" s="1">
        <v>27128.179</v>
      </c>
      <c r="G36" s="1"/>
      <c r="H36" s="1"/>
      <c r="I36" s="1" t="s">
        <v>0</v>
      </c>
      <c r="J36" s="1" t="s">
        <v>1</v>
      </c>
      <c r="K36" s="1" t="s">
        <v>2</v>
      </c>
      <c r="N36" s="1" t="s">
        <v>6</v>
      </c>
      <c r="Q36" s="1" t="s">
        <v>3</v>
      </c>
      <c r="R36" s="1" t="s">
        <v>4</v>
      </c>
      <c r="S36" s="1" t="s">
        <v>5</v>
      </c>
    </row>
    <row r="37" spans="1:19" x14ac:dyDescent="0.2">
      <c r="A37" s="1"/>
      <c r="B37" s="1">
        <v>26296.614000000001</v>
      </c>
      <c r="C37" s="1">
        <v>21017.844000000001</v>
      </c>
      <c r="D37" s="1">
        <v>28348.956999999999</v>
      </c>
      <c r="G37" s="1"/>
      <c r="H37" s="1">
        <v>0</v>
      </c>
      <c r="I37" s="1">
        <v>1</v>
      </c>
      <c r="J37" s="1">
        <v>1</v>
      </c>
      <c r="K37" s="1">
        <v>1</v>
      </c>
      <c r="M37" s="1">
        <v>0</v>
      </c>
      <c r="N37" s="1">
        <f>C29/C$29</f>
        <v>1</v>
      </c>
      <c r="O37" s="1">
        <f>C30/C$30</f>
        <v>1</v>
      </c>
      <c r="P37" s="1">
        <f>C31/C$31</f>
        <v>1</v>
      </c>
      <c r="Q37" s="1">
        <f>AVERAGE(N37:P37)</f>
        <v>1</v>
      </c>
      <c r="R37" s="1">
        <f>STDEV(N37:P37)</f>
        <v>0</v>
      </c>
      <c r="S37" s="1">
        <f>R37/1.73</f>
        <v>0</v>
      </c>
    </row>
    <row r="38" spans="1:19" x14ac:dyDescent="0.2">
      <c r="A38" s="1">
        <v>4</v>
      </c>
      <c r="B38" s="1">
        <v>38546.654999999999</v>
      </c>
      <c r="C38" s="1">
        <v>15366.701999999999</v>
      </c>
      <c r="D38" s="1">
        <v>29561.654999999999</v>
      </c>
      <c r="G38" s="1"/>
      <c r="H38" s="1">
        <v>1</v>
      </c>
      <c r="I38" s="1">
        <v>2.2599615661600359</v>
      </c>
      <c r="J38" s="1">
        <v>2.8469961452818722</v>
      </c>
      <c r="K38" s="1">
        <v>3.0175595479130459</v>
      </c>
      <c r="M38" s="1">
        <v>1</v>
      </c>
      <c r="N38" s="1">
        <f>C32/C$29</f>
        <v>2.731470927791678</v>
      </c>
      <c r="O38" s="1">
        <f>C33/C$30</f>
        <v>2.0815453424173116</v>
      </c>
      <c r="P38" s="1">
        <f>C34/C$31</f>
        <v>4.3500450537021029</v>
      </c>
      <c r="Q38" s="1">
        <f t="shared" ref="Q38:Q41" si="12">AVERAGE(N38:P38)</f>
        <v>3.0543537746370308</v>
      </c>
      <c r="R38" s="1">
        <f t="shared" ref="R38:R41" si="13">STDEV(N38:P38)</f>
        <v>1.1682091998503585</v>
      </c>
      <c r="S38" s="1">
        <f t="shared" ref="S38:S40" si="14">R38/1.73</f>
        <v>0.67526543343951362</v>
      </c>
    </row>
    <row r="39" spans="1:19" x14ac:dyDescent="0.2">
      <c r="A39" s="1"/>
      <c r="B39" s="1"/>
      <c r="C39" s="1">
        <v>21413.472000000002</v>
      </c>
      <c r="D39" s="1">
        <v>32173.776999999998</v>
      </c>
      <c r="G39" s="1"/>
      <c r="H39" s="1">
        <v>2</v>
      </c>
      <c r="I39" s="1">
        <v>2.8304017360704115</v>
      </c>
      <c r="J39" s="1">
        <v>2.3225217548260089</v>
      </c>
      <c r="K39" s="1">
        <v>2.7412958614227239</v>
      </c>
      <c r="M39" s="1">
        <v>2</v>
      </c>
      <c r="N39" s="1">
        <f>C35/C$29</f>
        <v>3.7435575223744362</v>
      </c>
      <c r="O39" s="1">
        <f>C36/C$30</f>
        <v>1.7386380794583742</v>
      </c>
      <c r="P39" s="1">
        <f>C37/C$31</f>
        <v>2.4766096049284636</v>
      </c>
      <c r="Q39" s="1">
        <f t="shared" si="12"/>
        <v>2.6529350689204247</v>
      </c>
      <c r="R39" s="1">
        <f t="shared" si="13"/>
        <v>1.0140234193965632</v>
      </c>
      <c r="S39" s="1">
        <f t="shared" si="14"/>
        <v>0.58614070485350467</v>
      </c>
    </row>
    <row r="40" spans="1:19" x14ac:dyDescent="0.2">
      <c r="A40" s="1"/>
      <c r="B40" s="1">
        <v>38256.413</v>
      </c>
      <c r="C40" s="1">
        <v>29139.512999999999</v>
      </c>
      <c r="D40" s="1">
        <v>32339.141</v>
      </c>
      <c r="G40" s="1"/>
      <c r="H40" s="1">
        <v>4</v>
      </c>
      <c r="I40" s="1">
        <v>4.4086218176963046</v>
      </c>
      <c r="J40" s="1">
        <v>2.2054577308402044</v>
      </c>
      <c r="K40" s="1">
        <v>3.1034199133413689</v>
      </c>
      <c r="M40" s="1">
        <v>4</v>
      </c>
      <c r="N40" s="1">
        <f>C38/C$29</f>
        <v>2.753489053831065</v>
      </c>
      <c r="O40" s="1">
        <f>C39/C$30</f>
        <v>1.3533989866638183</v>
      </c>
      <c r="P40" s="1">
        <f>C40/C$31</f>
        <v>3.433615635301976</v>
      </c>
      <c r="Q40" s="1">
        <f t="shared" si="12"/>
        <v>2.5135012252656197</v>
      </c>
      <c r="R40" s="1">
        <f t="shared" si="13"/>
        <v>1.0606700451660309</v>
      </c>
      <c r="S40" s="1">
        <f t="shared" si="14"/>
        <v>0.61310407235030695</v>
      </c>
    </row>
    <row r="41" spans="1:19" x14ac:dyDescent="0.2">
      <c r="A41" s="1">
        <v>8</v>
      </c>
      <c r="B41" s="1">
        <v>29331.078000000001</v>
      </c>
      <c r="C41" s="1">
        <v>24201.057000000001</v>
      </c>
      <c r="D41" s="1">
        <v>27886.785</v>
      </c>
      <c r="G41" s="1"/>
      <c r="H41" s="1">
        <v>8</v>
      </c>
      <c r="I41" s="1">
        <v>3.4671664359312206</v>
      </c>
      <c r="J41" s="1">
        <v>2.3867970007372192</v>
      </c>
      <c r="K41" s="1">
        <v>2.6670893648788918</v>
      </c>
      <c r="M41" s="1">
        <v>8</v>
      </c>
      <c r="N41" s="1">
        <f>C41/C$29</f>
        <v>4.336476723544302</v>
      </c>
      <c r="O41" s="1">
        <f>C42/C$30</f>
        <v>1.5014699473738931</v>
      </c>
      <c r="P41" s="1">
        <f>C43/C$31</f>
        <v>2.7552447470046384</v>
      </c>
      <c r="Q41" s="1">
        <f t="shared" si="12"/>
        <v>2.8643971393076111</v>
      </c>
      <c r="R41" s="1">
        <f t="shared" si="13"/>
        <v>1.4206518006859141</v>
      </c>
      <c r="S41" s="1">
        <f>R41/1.73</f>
        <v>0.82118601195717578</v>
      </c>
    </row>
    <row r="42" spans="1:19" x14ac:dyDescent="0.2">
      <c r="A42" s="1"/>
      <c r="B42" s="1">
        <v>29266.512999999999</v>
      </c>
      <c r="C42" s="1">
        <v>23756.25</v>
      </c>
      <c r="D42" s="1">
        <v>27719.3</v>
      </c>
      <c r="G42" s="1"/>
      <c r="H42" s="1"/>
      <c r="I42" s="1"/>
      <c r="J42" s="1"/>
      <c r="K42" s="1"/>
    </row>
    <row r="43" spans="1:19" x14ac:dyDescent="0.2">
      <c r="A43" s="1"/>
      <c r="B43" s="1">
        <v>32005.22</v>
      </c>
      <c r="C43" s="1">
        <v>23382.491999999998</v>
      </c>
      <c r="D43" s="1">
        <v>25241.915000000001</v>
      </c>
      <c r="G43" s="1"/>
      <c r="H43" s="1"/>
      <c r="I43" s="1"/>
      <c r="J43" s="1"/>
      <c r="K43" s="1"/>
      <c r="M43" s="1"/>
      <c r="N43" s="1" t="s">
        <v>2</v>
      </c>
      <c r="Q43" s="1"/>
      <c r="R43" s="1"/>
      <c r="S43" s="1"/>
    </row>
    <row r="44" spans="1:19" x14ac:dyDescent="0.2">
      <c r="M44" s="1"/>
      <c r="N44" s="1" t="s">
        <v>6</v>
      </c>
      <c r="Q44" s="1" t="s">
        <v>3</v>
      </c>
      <c r="R44" s="1" t="s">
        <v>4</v>
      </c>
      <c r="S44" s="1" t="s">
        <v>5</v>
      </c>
    </row>
    <row r="45" spans="1:19" x14ac:dyDescent="0.2">
      <c r="M45" s="1">
        <v>0</v>
      </c>
      <c r="N45" s="1">
        <f>D29/D$29</f>
        <v>1</v>
      </c>
      <c r="O45" s="1">
        <f>D30/D$30</f>
        <v>1</v>
      </c>
      <c r="P45" s="1">
        <f>D31/D$31</f>
        <v>1</v>
      </c>
      <c r="Q45" s="1">
        <f>AVERAGE(N45:P45)</f>
        <v>1</v>
      </c>
      <c r="R45" s="1">
        <f>STDEV(N45:P45)</f>
        <v>0</v>
      </c>
      <c r="S45" s="1">
        <f>R45/1.73</f>
        <v>0</v>
      </c>
    </row>
    <row r="46" spans="1:19" x14ac:dyDescent="0.2">
      <c r="M46" s="1">
        <v>1</v>
      </c>
      <c r="N46" s="1">
        <f>D32/D$29</f>
        <v>2.6993063005771933</v>
      </c>
      <c r="O46" s="1">
        <f>D33/D$30</f>
        <v>3.1088900785840385</v>
      </c>
      <c r="P46" s="1">
        <f>D34/D$31</f>
        <v>3.2435776389332118</v>
      </c>
      <c r="Q46" s="1">
        <f t="shared" ref="Q46:Q49" si="15">AVERAGE(N46:P46)</f>
        <v>3.0172580060314811</v>
      </c>
      <c r="R46" s="1">
        <f t="shared" ref="R46:R49" si="16">STDEV(N46:P46)</f>
        <v>0.28346983962878791</v>
      </c>
      <c r="S46" s="1">
        <f t="shared" ref="S46:S48" si="17">R46/1.73</f>
        <v>0.16385539862935716</v>
      </c>
    </row>
    <row r="47" spans="1:19" x14ac:dyDescent="0.2">
      <c r="M47" s="1">
        <v>2</v>
      </c>
      <c r="N47" s="1">
        <f>D35/D$29</f>
        <v>2.7363485479727117</v>
      </c>
      <c r="O47" s="1">
        <f>D36/D$30</f>
        <v>2.6915156303917018</v>
      </c>
      <c r="P47" s="1">
        <f>D37/D$31</f>
        <v>2.7957010890124807</v>
      </c>
      <c r="Q47" s="1">
        <f t="shared" si="15"/>
        <v>2.7411884224589649</v>
      </c>
      <c r="R47" s="1">
        <f t="shared" si="16"/>
        <v>5.2261082420741345E-2</v>
      </c>
      <c r="S47" s="1">
        <f t="shared" si="17"/>
        <v>3.0208718162278235E-2</v>
      </c>
    </row>
    <row r="48" spans="1:19" x14ac:dyDescent="0.2">
      <c r="M48" s="1">
        <v>4</v>
      </c>
      <c r="N48" s="1">
        <f>D38/D$29</f>
        <v>2.9286789692697131</v>
      </c>
      <c r="O48" s="1">
        <f>D39/D$30</f>
        <v>3.1921133992899793</v>
      </c>
      <c r="P48" s="1">
        <f>D40/D$31</f>
        <v>3.189202753082879</v>
      </c>
      <c r="Q48" s="1">
        <f t="shared" si="15"/>
        <v>3.1033317072141906</v>
      </c>
      <c r="R48" s="1">
        <f t="shared" si="16"/>
        <v>0.15126070910504966</v>
      </c>
      <c r="S48" s="1">
        <f t="shared" si="17"/>
        <v>8.7433935898872633E-2</v>
      </c>
    </row>
    <row r="49" spans="13:19" x14ac:dyDescent="0.2">
      <c r="M49" s="1">
        <v>8</v>
      </c>
      <c r="N49" s="1">
        <f>D41/D$29</f>
        <v>2.7627492692829985</v>
      </c>
      <c r="O49" s="1">
        <f>D42/D$30</f>
        <v>2.750163555523454</v>
      </c>
      <c r="P49" s="1">
        <f>D43/D$31</f>
        <v>2.4892926132788755</v>
      </c>
      <c r="Q49" s="1">
        <f t="shared" si="15"/>
        <v>2.6674018126951093</v>
      </c>
      <c r="R49" s="1">
        <f t="shared" si="16"/>
        <v>0.15437540359535293</v>
      </c>
      <c r="S49" s="1">
        <f>R49/1.73</f>
        <v>8.92343373383543E-2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abSelected="1" zoomScale="150" zoomScaleNormal="150" zoomScalePageLayoutView="150" workbookViewId="0">
      <selection activeCell="F4" sqref="F4"/>
    </sheetView>
  </sheetViews>
  <sheetFormatPr baseColWidth="10" defaultRowHeight="15" x14ac:dyDescent="0.2"/>
  <cols>
    <col min="1" max="1" width="6.33203125" style="4" bestFit="1" customWidth="1"/>
    <col min="2" max="2" width="4" style="4" bestFit="1" customWidth="1"/>
    <col min="3" max="3" width="7" style="4" bestFit="1" customWidth="1"/>
    <col min="4" max="5" width="6.33203125" style="4" bestFit="1" customWidth="1"/>
  </cols>
  <sheetData>
    <row r="1" spans="1:5" s="1" customFormat="1" ht="51" customHeight="1" thickBot="1" x14ac:dyDescent="0.25">
      <c r="A1" s="29" t="s">
        <v>11</v>
      </c>
      <c r="B1" s="30"/>
      <c r="C1" s="30"/>
      <c r="D1" s="30"/>
      <c r="E1" s="31"/>
    </row>
    <row r="2" spans="1:5" x14ac:dyDescent="0.2">
      <c r="A2" s="32" t="s">
        <v>8</v>
      </c>
      <c r="B2" s="33"/>
      <c r="C2" s="33"/>
      <c r="D2" s="33"/>
      <c r="E2" s="34"/>
    </row>
    <row r="3" spans="1:5" s="1" customFormat="1" x14ac:dyDescent="0.2">
      <c r="A3" s="7"/>
      <c r="B3" s="8"/>
      <c r="C3" s="35" t="s">
        <v>9</v>
      </c>
      <c r="D3" s="35"/>
      <c r="E3" s="36"/>
    </row>
    <row r="4" spans="1:5" x14ac:dyDescent="0.2">
      <c r="A4" s="7"/>
      <c r="B4" s="8" t="s">
        <v>7</v>
      </c>
      <c r="C4" s="9" t="s">
        <v>0</v>
      </c>
      <c r="D4" s="9" t="s">
        <v>12</v>
      </c>
      <c r="E4" s="10" t="s">
        <v>13</v>
      </c>
    </row>
    <row r="5" spans="1:5" x14ac:dyDescent="0.2">
      <c r="A5" s="7">
        <v>0</v>
      </c>
      <c r="B5" s="8">
        <v>1</v>
      </c>
      <c r="C5" s="11">
        <v>8051.7110000000002</v>
      </c>
      <c r="D5" s="11">
        <v>8012.1750000000002</v>
      </c>
      <c r="E5" s="12">
        <v>11596.56</v>
      </c>
    </row>
    <row r="6" spans="1:5" x14ac:dyDescent="0.2">
      <c r="A6" s="7"/>
      <c r="B6" s="8">
        <v>2</v>
      </c>
      <c r="C6" s="11">
        <v>8831.2459999999992</v>
      </c>
      <c r="D6" s="11">
        <v>19521.794000000002</v>
      </c>
      <c r="E6" s="12">
        <v>12020.094999999999</v>
      </c>
    </row>
    <row r="7" spans="1:5" x14ac:dyDescent="0.2">
      <c r="A7" s="7"/>
      <c r="B7" s="8">
        <v>3</v>
      </c>
      <c r="C7" s="11">
        <v>11377.803</v>
      </c>
      <c r="D7" s="11">
        <v>9715.2669999999998</v>
      </c>
      <c r="E7" s="12">
        <v>14894.359</v>
      </c>
    </row>
    <row r="8" spans="1:5" x14ac:dyDescent="0.2">
      <c r="A8" s="7">
        <v>1</v>
      </c>
      <c r="B8" s="8">
        <v>1</v>
      </c>
      <c r="C8" s="11">
        <v>20312.329000000002</v>
      </c>
      <c r="D8" s="11">
        <v>18501.43</v>
      </c>
      <c r="E8" s="12">
        <v>30236.664000000001</v>
      </c>
    </row>
    <row r="9" spans="1:5" x14ac:dyDescent="0.2">
      <c r="A9" s="7"/>
      <c r="B9" s="8">
        <v>2</v>
      </c>
      <c r="C9" s="11">
        <v>23287.543000000001</v>
      </c>
      <c r="D9" s="11">
        <v>32659.17</v>
      </c>
      <c r="E9" s="12">
        <v>32917.978000000003</v>
      </c>
    </row>
    <row r="10" spans="1:5" x14ac:dyDescent="0.2">
      <c r="A10" s="7"/>
      <c r="B10" s="8">
        <v>3</v>
      </c>
      <c r="C10" s="11">
        <v>20023.865000000002</v>
      </c>
      <c r="D10" s="11">
        <v>29279.543000000001</v>
      </c>
      <c r="E10" s="12">
        <v>32938.735000000001</v>
      </c>
    </row>
    <row r="11" spans="1:5" x14ac:dyDescent="0.2">
      <c r="A11" s="7">
        <v>2</v>
      </c>
      <c r="B11" s="8">
        <v>1</v>
      </c>
      <c r="C11" s="11">
        <v>23333.764999999999</v>
      </c>
      <c r="D11" s="11">
        <v>21642.087</v>
      </c>
      <c r="E11" s="12">
        <v>27398.472000000002</v>
      </c>
    </row>
    <row r="12" spans="1:5" x14ac:dyDescent="0.2">
      <c r="A12" s="7"/>
      <c r="B12" s="8">
        <v>2</v>
      </c>
      <c r="C12" s="11">
        <v>22921.936000000002</v>
      </c>
      <c r="D12" s="11">
        <v>27358.593000000001</v>
      </c>
      <c r="E12" s="12">
        <v>27906.441999999999</v>
      </c>
    </row>
    <row r="13" spans="1:5" x14ac:dyDescent="0.2">
      <c r="A13" s="7"/>
      <c r="B13" s="8">
        <v>3</v>
      </c>
      <c r="C13" s="11">
        <v>24651.149000000001</v>
      </c>
      <c r="D13" s="11">
        <v>28235.441999999999</v>
      </c>
      <c r="E13" s="12">
        <v>29598.2</v>
      </c>
    </row>
    <row r="14" spans="1:5" x14ac:dyDescent="0.2">
      <c r="A14" s="7">
        <v>4</v>
      </c>
      <c r="B14" s="8">
        <v>1</v>
      </c>
      <c r="C14" s="11">
        <v>29142.906999999999</v>
      </c>
      <c r="D14" s="11">
        <v>16525.966</v>
      </c>
      <c r="E14" s="12">
        <v>29150.785</v>
      </c>
    </row>
    <row r="15" spans="1:5" x14ac:dyDescent="0.2">
      <c r="A15" s="7"/>
      <c r="B15" s="8">
        <v>2</v>
      </c>
      <c r="C15" s="11">
        <v>30875.098999999998</v>
      </c>
      <c r="D15" s="11">
        <v>25456.228999999999</v>
      </c>
      <c r="E15" s="12">
        <v>27955.179</v>
      </c>
    </row>
    <row r="16" spans="1:5" x14ac:dyDescent="0.2">
      <c r="A16" s="7"/>
      <c r="B16" s="8">
        <v>3</v>
      </c>
      <c r="C16" s="11">
        <v>28838.534</v>
      </c>
      <c r="D16" s="11">
        <v>27746.141</v>
      </c>
      <c r="E16" s="12">
        <v>26884.534</v>
      </c>
    </row>
    <row r="17" spans="1:5" x14ac:dyDescent="0.2">
      <c r="A17" s="7">
        <v>8</v>
      </c>
      <c r="B17" s="8">
        <v>1</v>
      </c>
      <c r="C17" s="11">
        <v>24659.743999999999</v>
      </c>
      <c r="D17" s="11">
        <v>21370.764999999999</v>
      </c>
      <c r="E17" s="12">
        <v>26318.401000000002</v>
      </c>
    </row>
    <row r="18" spans="1:5" x14ac:dyDescent="0.2">
      <c r="A18" s="7"/>
      <c r="B18" s="8">
        <v>2</v>
      </c>
      <c r="C18" s="11">
        <v>25713.643</v>
      </c>
      <c r="D18" s="11">
        <v>20345.936000000002</v>
      </c>
      <c r="E18" s="12">
        <v>26787.413</v>
      </c>
    </row>
    <row r="19" spans="1:5" ht="16" thickBot="1" x14ac:dyDescent="0.25">
      <c r="A19" s="13"/>
      <c r="B19" s="14">
        <v>3</v>
      </c>
      <c r="C19" s="15">
        <v>27049.108</v>
      </c>
      <c r="D19" s="15">
        <v>17898.48</v>
      </c>
      <c r="E19" s="16">
        <v>26763.413</v>
      </c>
    </row>
    <row r="20" spans="1:5" x14ac:dyDescent="0.2">
      <c r="A20" s="8"/>
      <c r="B20" s="8"/>
      <c r="C20" s="9"/>
      <c r="D20" s="9"/>
      <c r="E20" s="9"/>
    </row>
    <row r="21" spans="1:5" s="1" customFormat="1" ht="16" thickBot="1" x14ac:dyDescent="0.25">
      <c r="A21" s="8"/>
      <c r="B21" s="8"/>
      <c r="C21" s="9"/>
      <c r="D21" s="9"/>
      <c r="E21" s="9"/>
    </row>
    <row r="22" spans="1:5" x14ac:dyDescent="0.2">
      <c r="A22" s="37" t="s">
        <v>10</v>
      </c>
      <c r="B22" s="38"/>
      <c r="C22" s="38"/>
      <c r="D22" s="38"/>
      <c r="E22" s="39"/>
    </row>
    <row r="23" spans="1:5" s="1" customFormat="1" x14ac:dyDescent="0.2">
      <c r="A23" s="17"/>
      <c r="B23" s="18"/>
      <c r="C23" s="40" t="s">
        <v>9</v>
      </c>
      <c r="D23" s="40"/>
      <c r="E23" s="41"/>
    </row>
    <row r="24" spans="1:5" x14ac:dyDescent="0.2">
      <c r="A24" s="19"/>
      <c r="B24" s="20" t="s">
        <v>7</v>
      </c>
      <c r="C24" s="21" t="s">
        <v>0</v>
      </c>
      <c r="D24" s="21" t="s">
        <v>1</v>
      </c>
      <c r="E24" s="22" t="s">
        <v>2</v>
      </c>
    </row>
    <row r="25" spans="1:5" x14ac:dyDescent="0.2">
      <c r="A25" s="19">
        <v>0</v>
      </c>
      <c r="B25" s="20">
        <v>1</v>
      </c>
      <c r="C25" s="23">
        <v>8250.7819999999992</v>
      </c>
      <c r="D25" s="23">
        <v>5580.8109999999997</v>
      </c>
      <c r="E25" s="24">
        <v>10093.852999999999</v>
      </c>
    </row>
    <row r="26" spans="1:5" x14ac:dyDescent="0.2">
      <c r="A26" s="19"/>
      <c r="B26" s="20">
        <v>2</v>
      </c>
      <c r="C26" s="23">
        <v>7884.61</v>
      </c>
      <c r="D26" s="23">
        <v>15821.995000000001</v>
      </c>
      <c r="E26" s="24">
        <v>10079.146000000001</v>
      </c>
    </row>
    <row r="27" spans="1:5" x14ac:dyDescent="0.2">
      <c r="A27" s="19"/>
      <c r="B27" s="20">
        <v>3</v>
      </c>
      <c r="C27" s="23">
        <v>9996.2669999999998</v>
      </c>
      <c r="D27" s="23">
        <v>8486.5390000000007</v>
      </c>
      <c r="E27" s="24">
        <v>10140.196</v>
      </c>
    </row>
    <row r="28" spans="1:5" x14ac:dyDescent="0.2">
      <c r="A28" s="19">
        <v>1</v>
      </c>
      <c r="B28" s="20">
        <v>1</v>
      </c>
      <c r="C28" s="23">
        <v>20720.814999999999</v>
      </c>
      <c r="D28" s="23">
        <v>15243.823</v>
      </c>
      <c r="E28" s="24">
        <v>27246.401000000002</v>
      </c>
    </row>
    <row r="29" spans="1:5" x14ac:dyDescent="0.2">
      <c r="A29" s="19"/>
      <c r="B29" s="20">
        <v>2</v>
      </c>
      <c r="C29" s="23">
        <v>19302.572</v>
      </c>
      <c r="D29" s="23">
        <v>32934.199999999997</v>
      </c>
      <c r="E29" s="24">
        <v>31334.956999999999</v>
      </c>
    </row>
    <row r="30" spans="1:5" x14ac:dyDescent="0.2">
      <c r="A30" s="19"/>
      <c r="B30" s="20">
        <v>3</v>
      </c>
      <c r="C30" s="23">
        <v>19033.157999999999</v>
      </c>
      <c r="D30" s="23">
        <v>36916.826999999997</v>
      </c>
      <c r="E30" s="24">
        <v>32890.512999999999</v>
      </c>
    </row>
    <row r="31" spans="1:5" x14ac:dyDescent="0.2">
      <c r="A31" s="19">
        <v>2</v>
      </c>
      <c r="B31" s="20">
        <v>1</v>
      </c>
      <c r="C31" s="23">
        <v>22147.228999999999</v>
      </c>
      <c r="D31" s="23">
        <v>20892.087</v>
      </c>
      <c r="E31" s="24">
        <v>27620.3</v>
      </c>
    </row>
    <row r="32" spans="1:5" x14ac:dyDescent="0.2">
      <c r="A32" s="19"/>
      <c r="B32" s="20">
        <v>2</v>
      </c>
      <c r="C32" s="23">
        <v>25519.25</v>
      </c>
      <c r="D32" s="23">
        <v>27508.723000000002</v>
      </c>
      <c r="E32" s="24">
        <v>27128.179</v>
      </c>
    </row>
    <row r="33" spans="1:5" x14ac:dyDescent="0.2">
      <c r="A33" s="19"/>
      <c r="B33" s="20">
        <v>3</v>
      </c>
      <c r="C33" s="23">
        <v>26296.614000000001</v>
      </c>
      <c r="D33" s="23">
        <v>21017.844000000001</v>
      </c>
      <c r="E33" s="24">
        <v>28348.956999999999</v>
      </c>
    </row>
    <row r="34" spans="1:5" x14ac:dyDescent="0.2">
      <c r="A34" s="19">
        <v>4</v>
      </c>
      <c r="B34" s="20">
        <v>1</v>
      </c>
      <c r="C34" s="23">
        <v>38546.654999999999</v>
      </c>
      <c r="D34" s="23">
        <v>15366.701999999999</v>
      </c>
      <c r="E34" s="24">
        <v>29561.654999999999</v>
      </c>
    </row>
    <row r="35" spans="1:5" x14ac:dyDescent="0.2">
      <c r="A35" s="19"/>
      <c r="B35" s="20">
        <v>2</v>
      </c>
      <c r="C35" s="23"/>
      <c r="D35" s="23">
        <v>21413.472000000002</v>
      </c>
      <c r="E35" s="24">
        <v>32173.776999999998</v>
      </c>
    </row>
    <row r="36" spans="1:5" x14ac:dyDescent="0.2">
      <c r="A36" s="19"/>
      <c r="B36" s="20">
        <v>3</v>
      </c>
      <c r="C36" s="23">
        <v>38256.413</v>
      </c>
      <c r="D36" s="23">
        <v>29139.512999999999</v>
      </c>
      <c r="E36" s="24">
        <v>32339.141</v>
      </c>
    </row>
    <row r="37" spans="1:5" x14ac:dyDescent="0.2">
      <c r="A37" s="19">
        <v>8</v>
      </c>
      <c r="B37" s="20">
        <v>1</v>
      </c>
      <c r="C37" s="23">
        <v>29331.078000000001</v>
      </c>
      <c r="D37" s="23">
        <v>24201.057000000001</v>
      </c>
      <c r="E37" s="24">
        <v>27886.785</v>
      </c>
    </row>
    <row r="38" spans="1:5" x14ac:dyDescent="0.2">
      <c r="A38" s="19"/>
      <c r="B38" s="20">
        <v>2</v>
      </c>
      <c r="C38" s="23">
        <v>29266.512999999999</v>
      </c>
      <c r="D38" s="23">
        <v>23756.25</v>
      </c>
      <c r="E38" s="24">
        <v>27719.3</v>
      </c>
    </row>
    <row r="39" spans="1:5" ht="16" thickBot="1" x14ac:dyDescent="0.25">
      <c r="A39" s="25"/>
      <c r="B39" s="26">
        <v>3</v>
      </c>
      <c r="C39" s="27">
        <v>32005.22</v>
      </c>
      <c r="D39" s="27">
        <v>23382.491999999998</v>
      </c>
      <c r="E39" s="28">
        <v>25241.915000000001</v>
      </c>
    </row>
    <row r="40" spans="1:5" x14ac:dyDescent="0.2">
      <c r="A40" s="5"/>
      <c r="B40" s="5"/>
      <c r="C40" s="6"/>
      <c r="D40" s="6"/>
      <c r="E40" s="6"/>
    </row>
  </sheetData>
  <mergeCells count="5">
    <mergeCell ref="A1:E1"/>
    <mergeCell ref="A2:E2"/>
    <mergeCell ref="C3:E3"/>
    <mergeCell ref="A22:E22"/>
    <mergeCell ref="C23:E23"/>
  </mergeCells>
  <phoneticPr fontId="4" type="noConversion"/>
  <printOptions horizontalCentered="1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Brian's data</vt:lpstr>
      <vt:lpstr>Raw data for LSA</vt:lpstr>
      <vt:lpstr>'Raw data for LSA'!Print_Area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gregory</dc:creator>
  <cp:lastModifiedBy>Microsoft Office User</cp:lastModifiedBy>
  <cp:lastPrinted>2019-01-16T14:20:52Z</cp:lastPrinted>
  <dcterms:created xsi:type="dcterms:W3CDTF">2017-12-04T21:11:17Z</dcterms:created>
  <dcterms:modified xsi:type="dcterms:W3CDTF">2019-02-20T18:17:17Z</dcterms:modified>
</cp:coreProperties>
</file>